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https://ltenergagen.sharepoint.com/sites/intra/doc/EVE skyrius/0. PROJEKTAI/EnsmovPlus/WP4_veiklos_igyvendinimas/Pasiruosimas susitikimui su ESS imonemis/Skaiciuokles/"/>
    </mc:Choice>
  </mc:AlternateContent>
  <xr:revisionPtr revIDLastSave="384" documentId="13_ncr:1_{882F6226-95D9-4F57-B0AA-C5853DB70696}" xr6:coauthVersionLast="47" xr6:coauthVersionMax="47" xr10:uidLastSave="{A5B069D3-36EA-4685-89AF-0E525BF05984}"/>
  <workbookProtection workbookAlgorithmName="SHA-512" workbookHashValue="xZFpKKw2IEGrilh5mb6KN8lrFQf0AgFjmLk91q2tAdUjrZBOeUUaZGe6lBsARrqNgMB/bL+Udomd9tspA6nvNA==" workbookSaltValue="NgIgrfRpx1fKzGMJkS328g==" workbookSpinCount="100000" lockStructure="1"/>
  <bookViews>
    <workbookView xWindow="28680" yWindow="-120" windowWidth="29040" windowHeight="15720" xr2:uid="{00000000-000D-0000-FFFF-FFFF00000000}"/>
  </bookViews>
  <sheets>
    <sheet name="BACS skaičiuoklė" sheetId="6" r:id="rId1"/>
    <sheet name="EU Values" sheetId="7" state="hidden" r:id="rId2"/>
    <sheet name="Lists" sheetId="10" state="hidden" r:id="rId3"/>
  </sheets>
  <definedNames>
    <definedName name="_xlnm._FilterDatabase" localSheetId="1" hidden="1">'EU Values'!$A$357:$E$387</definedName>
    <definedName name="BAC_classes">Lists!$A$28:$A$31</definedName>
    <definedName name="Climate_Region">Lists!$A$2:$A$4</definedName>
    <definedName name="End_use">Lists!$A$19:$A$23</definedName>
    <definedName name="Gyvenamasis">Lists!$B$8:$B$9</definedName>
    <definedName name="Negyvenamasis">Lists!$A$8:$A$13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6" l="1"/>
  <c r="C29" i="6" l="1"/>
  <c r="F16" i="6" l="1"/>
  <c r="F14" i="6"/>
  <c r="C37" i="7" l="1"/>
  <c r="B37" i="7"/>
  <c r="D432" i="7" l="1"/>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4" i="7"/>
  <c r="D353" i="7"/>
  <c r="D352" i="7"/>
  <c r="D351" i="7"/>
  <c r="D350" i="7"/>
  <c r="D349" i="7"/>
  <c r="D348" i="7"/>
  <c r="D347" i="7"/>
  <c r="D346" i="7"/>
  <c r="D345"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F15" i="6" l="1"/>
</calcChain>
</file>

<file path=xl/sharedStrings.xml><?xml version="1.0" encoding="utf-8"?>
<sst xmlns="http://schemas.openxmlformats.org/spreadsheetml/2006/main" count="1315" uniqueCount="157">
  <si>
    <t>Conversion factors</t>
  </si>
  <si>
    <t>Sector</t>
  </si>
  <si>
    <t>Building Type</t>
  </si>
  <si>
    <t>End-use Type</t>
  </si>
  <si>
    <t xml:space="preserve">BAC before </t>
  </si>
  <si>
    <t>-</t>
  </si>
  <si>
    <t xml:space="preserve">BAC after </t>
  </si>
  <si>
    <t>A</t>
  </si>
  <si>
    <r>
      <t>m</t>
    </r>
    <r>
      <rPr>
        <vertAlign val="superscript"/>
        <sz val="10"/>
        <color theme="1" tint="0.249977111117893"/>
        <rFont val="Franklin Gothic Book"/>
        <family val="2"/>
        <scheme val="minor"/>
      </rPr>
      <t>2</t>
    </r>
  </si>
  <si>
    <t>SFH</t>
  </si>
  <si>
    <t>MFH</t>
  </si>
  <si>
    <t>Offices</t>
  </si>
  <si>
    <t>NA</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</si>
  <si>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</si>
  <si>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</si>
  <si>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</si>
  <si>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Remark</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</si>
  <si>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</si>
  <si>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</si>
  <si>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</si>
  <si>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</si>
  <si>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</si>
  <si>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</si>
  <si>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</si>
  <si>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</si>
  <si>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</si>
  <si>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</si>
  <si>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</si>
  <si>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</si>
  <si>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</si>
  <si>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</si>
  <si>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</si>
  <si>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</si>
  <si>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</si>
  <si>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</si>
  <si>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</si>
  <si>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</si>
  <si>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</si>
  <si>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</si>
  <si>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</si>
  <si>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</si>
  <si>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</si>
  <si>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</si>
  <si>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</si>
  <si>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</si>
  <si>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</si>
  <si>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</si>
  <si>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</si>
  <si>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</si>
  <si>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</si>
  <si>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</si>
  <si>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Solids</t>
  </si>
  <si>
    <t>Solids = assumed equal to other bituminous coal, as very high share (+/-80%) of solides comprises of other bituminous coal (EU-27, Eurostat, Energy Balances)</t>
  </si>
  <si>
    <t>Solar</t>
  </si>
  <si>
    <t>Geothermal</t>
  </si>
  <si>
    <t>Peat</t>
  </si>
  <si>
    <t>Values for savings calculation</t>
  </si>
  <si>
    <r>
      <t>BAC</t>
    </r>
    <r>
      <rPr>
        <vertAlign val="subscript"/>
        <sz val="11"/>
        <color theme="5"/>
        <rFont val="Franklin Gothic Book"/>
        <family val="2"/>
        <scheme val="minor"/>
      </rPr>
      <t>before</t>
    </r>
  </si>
  <si>
    <t>Climate Region</t>
  </si>
  <si>
    <t>End-usetype</t>
  </si>
  <si>
    <t xml:space="preserve">Average BAC </t>
  </si>
  <si>
    <t>North</t>
  </si>
  <si>
    <t>SpaceHeating</t>
  </si>
  <si>
    <t>DHW</t>
  </si>
  <si>
    <t>Cooling</t>
  </si>
  <si>
    <t>Ventilation</t>
  </si>
  <si>
    <t>Lighting</t>
  </si>
  <si>
    <t>Wholesale/Retail</t>
  </si>
  <si>
    <t>Education</t>
  </si>
  <si>
    <t>Hospitals/Healthcare</t>
  </si>
  <si>
    <t>Hotels</t>
  </si>
  <si>
    <t>Restaurants</t>
  </si>
  <si>
    <t>Other</t>
  </si>
  <si>
    <t>West</t>
  </si>
  <si>
    <t>South</t>
  </si>
  <si>
    <r>
      <t>BAC</t>
    </r>
    <r>
      <rPr>
        <vertAlign val="subscript"/>
        <sz val="11"/>
        <color theme="5"/>
        <rFont val="Franklin Gothic Book"/>
        <family val="2"/>
        <scheme val="minor"/>
      </rPr>
      <t>after</t>
    </r>
  </si>
  <si>
    <t>EE class</t>
  </si>
  <si>
    <t>BAC factor</t>
  </si>
  <si>
    <t>D</t>
  </si>
  <si>
    <t xml:space="preserve">for cooling non-residential: </t>
  </si>
  <si>
    <t>C</t>
  </si>
  <si>
    <t>education: factors of lecture halls, cf. MACS</t>
  </si>
  <si>
    <t xml:space="preserve">B </t>
  </si>
  <si>
    <t xml:space="preserve">hospitals: factors from aggregated thermal </t>
  </si>
  <si>
    <r>
      <rPr>
        <sz val="11"/>
        <color theme="5"/>
        <rFont val="Franklin Gothic Book"/>
        <family val="2"/>
        <scheme val="minor"/>
      </rPr>
      <t>FEC</t>
    </r>
    <r>
      <rPr>
        <vertAlign val="subscript"/>
        <sz val="11"/>
        <color theme="5"/>
        <rFont val="Franklin Gothic Book"/>
        <family val="2"/>
        <scheme val="minor"/>
      </rPr>
      <t>before,x</t>
    </r>
    <r>
      <rPr>
        <sz val="11"/>
        <color theme="1"/>
        <rFont val="Franklin Gothic Book"/>
        <family val="2"/>
        <scheme val="minor"/>
      </rPr>
      <t> </t>
    </r>
  </si>
  <si>
    <t>[kWh/m² useful floor area /a]</t>
  </si>
  <si>
    <t>Residential</t>
  </si>
  <si>
    <t>Non_Residential</t>
  </si>
  <si>
    <r>
      <rPr>
        <sz val="11"/>
        <color theme="5"/>
        <rFont val="Franklin Gothic Book"/>
        <family val="2"/>
        <scheme val="minor"/>
      </rPr>
      <t>cf</t>
    </r>
    <r>
      <rPr>
        <vertAlign val="subscript"/>
        <sz val="11"/>
        <color theme="5"/>
        <rFont val="Franklin Gothic Book"/>
        <family val="2"/>
        <scheme val="minor"/>
      </rPr>
      <t>x</t>
    </r>
  </si>
  <si>
    <t>Climate region</t>
  </si>
  <si>
    <t>End-use type</t>
  </si>
  <si>
    <t>Factor</t>
  </si>
  <si>
    <r>
      <t>Share</t>
    </r>
    <r>
      <rPr>
        <vertAlign val="subscript"/>
        <sz val="11"/>
        <color theme="5"/>
        <rFont val="Franklin Gothic Book"/>
        <family val="2"/>
        <scheme val="minor"/>
      </rPr>
      <t>ec</t>
    </r>
    <r>
      <rPr>
        <sz val="11"/>
        <color theme="5"/>
        <rFont val="Franklin Gothic Book"/>
        <family val="2"/>
        <scheme val="minor"/>
      </rPr>
      <t xml:space="preserve"> end-use type</t>
    </r>
  </si>
  <si>
    <t>%</t>
  </si>
  <si>
    <t>Geothermal energy</t>
  </si>
  <si>
    <t>Assumed that derived heat = district heat</t>
  </si>
  <si>
    <t>Liquefied petroleum gas</t>
  </si>
  <si>
    <t>End-use</t>
  </si>
  <si>
    <t>BAC classes</t>
  </si>
  <si>
    <t>Orientacinės vertės</t>
  </si>
  <si>
    <t>Matavimo vienetai</t>
  </si>
  <si>
    <t>kWh/m²/metus</t>
  </si>
  <si>
    <t>kWh/metus</t>
  </si>
  <si>
    <t>Įvesties duomenys</t>
  </si>
  <si>
    <t>Sutaupyta energija</t>
  </si>
  <si>
    <t>Rezultatai*</t>
  </si>
  <si>
    <t>Dydžio paaiškinimas</t>
  </si>
  <si>
    <t>Bendras galutinės energijos sutaupymas</t>
  </si>
  <si>
    <t>* - Parengta pagal tarptautinio projekto streamSAVE įgyvendinimo metu sukurtą metodiką.</t>
  </si>
  <si>
    <t>** - Pateikiamas rekomenduojamas, o ne privalomas duomenų šaltinis.</t>
  </si>
  <si>
    <t>Skaičiavimo formulė*</t>
  </si>
  <si>
    <t>Į šia spalva pažymėtus langelius reikia įvesti duomenis</t>
  </si>
  <si>
    <t>Įgyvendintos energijos taupymo priemonės duomenys*</t>
  </si>
  <si>
    <t>Bendras pastato plotas</t>
  </si>
  <si>
    <r>
      <t>FEC</t>
    </r>
    <r>
      <rPr>
        <i/>
        <vertAlign val="subscript"/>
        <sz val="11"/>
        <color theme="1" tint="0.249977111117893"/>
        <rFont val="Franklin Gothic Book"/>
        <family val="2"/>
        <charset val="186"/>
        <scheme val="minor"/>
      </rPr>
      <t>floor,before,x </t>
    </r>
  </si>
  <si>
    <r>
      <t>cf</t>
    </r>
    <r>
      <rPr>
        <i/>
        <vertAlign val="subscript"/>
        <sz val="11"/>
        <color theme="1" tint="0.249977111117893"/>
        <rFont val="Franklin Gothic Book"/>
        <family val="2"/>
        <charset val="186"/>
        <scheme val="minor"/>
      </rPr>
      <t>x</t>
    </r>
  </si>
  <si>
    <t>Sektorius</t>
  </si>
  <si>
    <t>Pastato paskirtis</t>
  </si>
  <si>
    <t>Siekiama BAC efektyvumo klasė</t>
  </si>
  <si>
    <t>Pastatų automatikos ir valdymo sistemų įrengimas</t>
  </si>
  <si>
    <r>
      <t xml:space="preserve">BAC energijos vartojimo efektyvumo koeficientas </t>
    </r>
    <r>
      <rPr>
        <b/>
        <sz val="11"/>
        <color theme="1"/>
        <rFont val="Franklin Gothic Book"/>
        <family val="2"/>
        <charset val="186"/>
        <scheme val="minor"/>
      </rPr>
      <t>po</t>
    </r>
    <r>
      <rPr>
        <sz val="11"/>
        <color theme="1"/>
        <rFont val="Franklin Gothic Book"/>
        <family val="2"/>
        <charset val="186"/>
        <scheme val="minor"/>
      </rPr>
      <t xml:space="preserve"> BACS atnaujinimo, priklausantis nuo </t>
    </r>
    <r>
      <rPr>
        <b/>
        <sz val="11"/>
        <color theme="1"/>
        <rFont val="Franklin Gothic Book"/>
        <family val="2"/>
        <charset val="186"/>
        <scheme val="minor"/>
      </rPr>
      <t>pastato paskirties</t>
    </r>
    <r>
      <rPr>
        <sz val="11"/>
        <color theme="1"/>
        <rFont val="Franklin Gothic Book"/>
        <family val="2"/>
        <charset val="186"/>
        <scheme val="minor"/>
      </rPr>
      <t xml:space="preserve"> ir </t>
    </r>
    <r>
      <rPr>
        <b/>
        <sz val="11"/>
        <color theme="1"/>
        <rFont val="Franklin Gothic Book"/>
        <family val="2"/>
        <charset val="186"/>
        <scheme val="minor"/>
      </rPr>
      <t>galutinio vartojimo srities</t>
    </r>
    <r>
      <rPr>
        <sz val="11"/>
        <color theme="1"/>
        <rFont val="Franklin Gothic Book"/>
        <family val="2"/>
        <charset val="186"/>
        <scheme val="minor"/>
      </rPr>
      <t xml:space="preserve"> </t>
    </r>
    <r>
      <rPr>
        <i/>
        <sz val="11"/>
        <color theme="1"/>
        <rFont val="Franklin Gothic Book"/>
        <family val="2"/>
        <charset val="186"/>
        <scheme val="minor"/>
      </rPr>
      <t>x</t>
    </r>
    <r>
      <rPr>
        <sz val="11"/>
        <color theme="1"/>
        <rFont val="Franklin Gothic Book"/>
        <family val="2"/>
        <charset val="186"/>
        <scheme val="minor"/>
      </rPr>
      <t xml:space="preserve">, remiantis </t>
    </r>
    <r>
      <rPr>
        <b/>
        <sz val="11"/>
        <color theme="1"/>
        <rFont val="Franklin Gothic Book"/>
        <family val="2"/>
        <charset val="186"/>
        <scheme val="minor"/>
      </rPr>
      <t>EN ISO 52120</t>
    </r>
    <r>
      <rPr>
        <sz val="11"/>
        <color theme="1"/>
        <rFont val="Franklin Gothic Book"/>
        <family val="2"/>
        <charset val="186"/>
        <scheme val="minor"/>
      </rPr>
      <t xml:space="preserve"> standartu</t>
    </r>
  </si>
  <si>
    <r>
      <rPr>
        <b/>
        <sz val="11"/>
        <color theme="1"/>
        <rFont val="Franklin Gothic Book"/>
        <family val="2"/>
        <charset val="186"/>
        <scheme val="minor"/>
      </rPr>
      <t>Galutinis energijos suvartojimas</t>
    </r>
    <r>
      <rPr>
        <sz val="11"/>
        <color theme="1"/>
        <rFont val="Franklin Gothic Book"/>
        <family val="2"/>
        <charset val="186"/>
        <scheme val="minor"/>
      </rPr>
      <t xml:space="preserve"> galutinei vartojimo sričiai </t>
    </r>
    <r>
      <rPr>
        <i/>
        <sz val="11"/>
        <color theme="1"/>
        <rFont val="Franklin Gothic Book"/>
        <family val="2"/>
        <charset val="186"/>
        <scheme val="minor"/>
      </rPr>
      <t>x</t>
    </r>
    <r>
      <rPr>
        <sz val="11"/>
        <color theme="1"/>
        <rFont val="Franklin Gothic Book"/>
        <family val="2"/>
        <charset val="186"/>
        <scheme val="minor"/>
      </rPr>
      <t xml:space="preserve"> prieš įgyvendinant sistemos atnaujinimą grindų ploto vienetui per metus</t>
    </r>
  </si>
  <si>
    <r>
      <rPr>
        <b/>
        <sz val="11"/>
        <rFont val="Franklin Gothic Book"/>
        <family val="2"/>
        <charset val="186"/>
      </rPr>
      <t>Pastatų automatikos ir valdymo sistemų klasės</t>
    </r>
    <r>
      <rPr>
        <sz val="11"/>
        <rFont val="Franklin Gothic Book"/>
        <family val="2"/>
        <charset val="186"/>
      </rPr>
      <t xml:space="preserve"> trumpai gali būti apibrėžiamos pagal toliau pateiktus apibūdinimus:
</t>
    </r>
    <r>
      <rPr>
        <b/>
        <sz val="11"/>
        <rFont val="Franklin Gothic Book"/>
        <family val="2"/>
        <charset val="186"/>
      </rPr>
      <t>A klasė</t>
    </r>
    <r>
      <rPr>
        <sz val="11"/>
        <rFont val="Franklin Gothic Book"/>
        <family val="2"/>
        <charset val="186"/>
      </rPr>
      <t xml:space="preserve"> atitinka didelio energetinio naudingumo pastatų automatikos ir valdymo sistemas ir techninį pastatų valdymą. Tai yra didžiausio energetinio efektyvumo klasė, joje veikia tinklinis patalpų automatizavimas su automatiniu poreikio valdymu, vykdomas energijos srautų stebėjimas, numatomi techninės priežiūros darbai, realizuotas tvarios energijos optimizavimas. Taip pat gali būti įdiegtas atskirų patalpų sistemų valdymas su grįžtamuoju ryšiu ir žmonių buvimo aptikimo funkcija;
</t>
    </r>
    <r>
      <rPr>
        <b/>
        <sz val="11"/>
        <rFont val="Franklin Gothic Book"/>
        <family val="2"/>
        <charset val="186"/>
      </rPr>
      <t>B klasė</t>
    </r>
    <r>
      <rPr>
        <sz val="11"/>
        <rFont val="Franklin Gothic Book"/>
        <family val="2"/>
        <charset val="186"/>
      </rPr>
      <t xml:space="preserve"> atitinka sistemas, kurios yra mažesnio nei A klasės energetinio efektyvumo, atitinka pažangias pastatų automatikos ir valdymo sistemas ir kai kurias specifines techninio pastatų valdymo funkcijas. Joje veikia tinklinis patalpų automatizavimas be automatinio poreikio valdymo, vykdomas energijos srautų stebėjimas, galimas atskirų patalpų valdymas su ryšio linijomis;
</t>
    </r>
    <r>
      <rPr>
        <b/>
        <sz val="11"/>
        <rFont val="Franklin Gothic Book"/>
        <family val="2"/>
        <charset val="186"/>
      </rPr>
      <t>C klasė</t>
    </r>
    <r>
      <rPr>
        <sz val="11"/>
        <rFont val="Franklin Gothic Book"/>
        <family val="2"/>
        <charset val="186"/>
      </rPr>
      <t xml:space="preserve"> atitinka standartines pastatų automatikos ir valdymo sistemas, pagrindiniai įrenginiai veikia pastatų automatikos tinkle, nėra elektroninės patalpų automatikos, naudojami radiatorių termostatiniai vožtuvai, nėra stebimi energijos srautai;
</t>
    </r>
    <r>
      <rPr>
        <b/>
        <sz val="11"/>
        <rFont val="Franklin Gothic Book"/>
        <family val="2"/>
        <charset val="186"/>
      </rPr>
      <t>D klasė</t>
    </r>
    <r>
      <rPr>
        <sz val="11"/>
        <rFont val="Franklin Gothic Book"/>
        <family val="2"/>
        <charset val="186"/>
      </rPr>
      <t xml:space="preserve"> atitinka neefektyvias pastatų automatikos ir valdymo sistemas, jos yra žemiausio energetinio efektyvumo, pastatai su tokiomis sistemomis turi būti modernizuoti, naujuose pastatuose tokios sistemos neįdiegiamos. Šioje klasėje nėra tinklinio pastato automatizavimo funkcijų, nėra elektroninės patalpų automatikos, nėra energijos srautų stebėjimo.</t>
    </r>
  </si>
  <si>
    <t>Gyvenamasis</t>
  </si>
  <si>
    <t>Negyvenamasis</t>
  </si>
  <si>
    <t>Vienbučio namo</t>
  </si>
  <si>
    <t>Daugiabučio namo</t>
  </si>
  <si>
    <t>Biurų</t>
  </si>
  <si>
    <t>Didmeninės/mažmeninės prekybos</t>
  </si>
  <si>
    <t>Švietimo</t>
  </si>
  <si>
    <t>Ligoninės/sveikatos priežiūros</t>
  </si>
  <si>
    <t>Viešbučių</t>
  </si>
  <si>
    <t>Restoranų</t>
  </si>
  <si>
    <t>Patalpų šildymas</t>
  </si>
  <si>
    <t>Karšto vandens ruošimas</t>
  </si>
  <si>
    <t>Vėsinimas</t>
  </si>
  <si>
    <t>Vėdinimas</t>
  </si>
  <si>
    <t>Apšvietimas</t>
  </si>
  <si>
    <t>Vertimai:</t>
  </si>
  <si>
    <r>
      <t xml:space="preserve">Koeficientas, įvertinantis regiono arba klimato poveikį </t>
    </r>
    <r>
      <rPr>
        <b/>
        <sz val="11"/>
        <color theme="1"/>
        <rFont val="Franklin Gothic Book"/>
        <family val="2"/>
        <charset val="186"/>
        <scheme val="minor"/>
      </rPr>
      <t xml:space="preserve">galutinio vartojimo srities </t>
    </r>
    <r>
      <rPr>
        <b/>
        <i/>
        <sz val="11"/>
        <color theme="1"/>
        <rFont val="Franklin Gothic Book"/>
        <family val="2"/>
        <charset val="186"/>
        <scheme val="minor"/>
      </rPr>
      <t>x</t>
    </r>
    <r>
      <rPr>
        <sz val="11"/>
        <color theme="1"/>
        <rFont val="Franklin Gothic Book"/>
        <family val="2"/>
        <charset val="186"/>
        <scheme val="minor"/>
      </rPr>
      <t xml:space="preserve"> energijos suvartojimui</t>
    </r>
  </si>
  <si>
    <t>Rekomenduojamas duomenų šaltinis**</t>
  </si>
  <si>
    <t>Dydis gali būti:
- gautas iš pastato energinio naudingumo sertifikato;
- faktiškai išmatuotas;
- naudojamas iš orientacinių verčių lentelės.</t>
  </si>
  <si>
    <t>Dydis gali būti:
- gautas iš pastato energinio naudingumo sertifikato, pastato techninių brėžinių, registrų;
- faktiškai išmatuotas.</t>
  </si>
  <si>
    <t>Dydis gali būti naudojamas iš orientacinių verčių lentelės.</t>
  </si>
  <si>
    <r>
      <t xml:space="preserve">BAC energijos vartojimo efektyvumo koeficientas </t>
    </r>
    <r>
      <rPr>
        <b/>
        <sz val="11"/>
        <color theme="1"/>
        <rFont val="Franklin Gothic Book"/>
        <family val="2"/>
        <charset val="186"/>
        <scheme val="minor"/>
      </rPr>
      <t>prieš</t>
    </r>
    <r>
      <rPr>
        <sz val="11"/>
        <color theme="1"/>
        <rFont val="Franklin Gothic Book"/>
        <family val="2"/>
        <charset val="186"/>
        <scheme val="minor"/>
      </rPr>
      <t xml:space="preserve"> BACS atnaujinimą/įrengimą, priklausantis nuo </t>
    </r>
    <r>
      <rPr>
        <b/>
        <sz val="11"/>
        <color theme="1"/>
        <rFont val="Franklin Gothic Book"/>
        <family val="2"/>
        <charset val="186"/>
        <scheme val="minor"/>
      </rPr>
      <t>pastato paskirties</t>
    </r>
    <r>
      <rPr>
        <sz val="11"/>
        <color theme="1"/>
        <rFont val="Franklin Gothic Book"/>
        <family val="2"/>
        <charset val="186"/>
        <scheme val="minor"/>
      </rPr>
      <t xml:space="preserve"> ir </t>
    </r>
    <r>
      <rPr>
        <b/>
        <sz val="11"/>
        <color theme="1"/>
        <rFont val="Franklin Gothic Book"/>
        <family val="2"/>
        <charset val="186"/>
        <scheme val="minor"/>
      </rPr>
      <t xml:space="preserve">galutinio vartojimo srities </t>
    </r>
    <r>
      <rPr>
        <b/>
        <i/>
        <sz val="11"/>
        <color theme="1"/>
        <rFont val="Franklin Gothic Book"/>
        <family val="2"/>
        <charset val="186"/>
        <scheme val="minor"/>
      </rPr>
      <t>x</t>
    </r>
    <r>
      <rPr>
        <sz val="11"/>
        <color theme="1"/>
        <rFont val="Franklin Gothic Book"/>
        <family val="2"/>
        <charset val="186"/>
        <scheme val="minor"/>
      </rPr>
      <t xml:space="preserve">, remiantis EN ISO 52120 standartu </t>
    </r>
  </si>
  <si>
    <t>Dydis gali būti:
- gautas iš EN ISO 52120 standarto aprašymo;
- naudojamas iš orientacinių verčių lentelės.</t>
  </si>
  <si>
    <t>2. LST EN ISO 52120-1:2022 Pastatų energinis naudingumas. Pastato automatizavimo, jo įrenginių reguliavimo ir techninio valdymo poveikis. 1 dalis. Bendroji sistema ir procedūros (ISO 52120-1:2021, pataisyta 2022-09 versija). Vilnius, 2022. 95 p.</t>
  </si>
  <si>
    <t>Literatūros šaltiniai:</t>
  </si>
  <si>
    <r>
      <t xml:space="preserve">Galutinio vartojimo sritis </t>
    </r>
    <r>
      <rPr>
        <i/>
        <sz val="10"/>
        <color theme="1" tint="0.249977111117893"/>
        <rFont val="Franklin Gothic Book"/>
        <family val="2"/>
        <scheme val="minor"/>
      </rPr>
      <t>x</t>
    </r>
  </si>
  <si>
    <r>
      <rPr>
        <sz val="11"/>
        <rFont val="Franklin Gothic Book"/>
        <family val="2"/>
        <charset val="186"/>
        <scheme val="minor"/>
      </rPr>
      <t>1. Standardized saving methodologies Energy, CO2 savings and costs.2023. Deliverable D2.2 of project "Streamlining Energy Savings Calculations". Prieiga per internetą:</t>
    </r>
    <r>
      <rPr>
        <u/>
        <sz val="11"/>
        <color theme="10"/>
        <rFont val="Franklin Gothic Book"/>
        <family val="2"/>
        <scheme val="minor"/>
      </rPr>
      <t xml:space="preserve"> &lt;https://streamsave.eu/wp-content/uploads/2022/09/D2-2_PracticalGuidance_final_June23.pdf&gt;</t>
    </r>
  </si>
  <si>
    <r>
      <rPr>
        <sz val="11"/>
        <rFont val="Franklin Gothic Book"/>
        <family val="2"/>
        <charset val="186"/>
        <scheme val="minor"/>
      </rPr>
      <t>3. Siemens Switzerland Ltd. 2022. Building Automation – Contribution to energy performance of buildings. Application of EN ISO 52120. Prieiga per internetą:</t>
    </r>
    <r>
      <rPr>
        <u/>
        <sz val="11"/>
        <color theme="10"/>
        <rFont val="Franklin Gothic Book"/>
        <family val="2"/>
        <scheme val="minor"/>
      </rPr>
      <t xml:space="preserve"> &lt;https://sid.siemens.com/v/u/A6V10258635&gt;</t>
    </r>
  </si>
  <si>
    <r>
      <t xml:space="preserve">Pasirinkite </t>
    </r>
    <r>
      <rPr>
        <sz val="11"/>
        <color rgb="FF0070C0"/>
        <rFont val="Franklin Gothic Medium"/>
        <family val="2"/>
        <charset val="186"/>
        <scheme val="major"/>
      </rPr>
      <t>sektorių</t>
    </r>
    <r>
      <rPr>
        <sz val="11"/>
        <color theme="1" tint="0.249977111117893"/>
        <rFont val="Franklin Gothic Medium"/>
        <family val="2"/>
        <charset val="186"/>
        <scheme val="major"/>
      </rPr>
      <t>: gyvenamasis arba negyvenamasis.</t>
    </r>
  </si>
  <si>
    <r>
      <t xml:space="preserve">Pasirinkite </t>
    </r>
    <r>
      <rPr>
        <sz val="11"/>
        <color rgb="FF0070C0"/>
        <rFont val="Franklin Gothic Medium"/>
        <family val="2"/>
        <charset val="186"/>
        <scheme val="major"/>
      </rPr>
      <t>pastato paskirtį</t>
    </r>
    <r>
      <rPr>
        <sz val="11"/>
        <color theme="1" tint="0.249977111117893"/>
        <rFont val="Franklin Gothic Medium"/>
        <family val="2"/>
        <charset val="186"/>
        <scheme val="major"/>
      </rPr>
      <t>: gyvenamojo sektoriaus: vienbučio namo (SFH) arba daugiabučio namo (MFH); negyvenamojo sektoriaus: biurų, didmeninės/mažmeninės prekybos, švietimo, ligoninės/sveikatos priežiūros, viešbučių, restoranų.</t>
    </r>
  </si>
  <si>
    <r>
      <t xml:space="preserve">Pasirinkite </t>
    </r>
    <r>
      <rPr>
        <sz val="11"/>
        <color rgb="FF0070C0"/>
        <rFont val="Franklin Gothic Medium"/>
        <family val="2"/>
        <charset val="186"/>
        <scheme val="major"/>
      </rPr>
      <t>galutinio vartojimo sritį</t>
    </r>
    <r>
      <rPr>
        <sz val="11"/>
        <rFont val="Franklin Gothic Medium"/>
        <family val="2"/>
        <charset val="186"/>
        <scheme val="major"/>
      </rPr>
      <t>:</t>
    </r>
    <r>
      <rPr>
        <sz val="11"/>
        <color theme="1" tint="0.249977111117893"/>
        <rFont val="Franklin Gothic Medium"/>
        <family val="2"/>
        <charset val="186"/>
        <scheme val="major"/>
      </rPr>
      <t xml:space="preserve"> patalpų šildymas, vėsinimas, karšto vandens ruošimas (DHW), vėdinimas arba apšvietimas.</t>
    </r>
  </si>
  <si>
    <r>
      <t xml:space="preserve">Pasirinkite </t>
    </r>
    <r>
      <rPr>
        <sz val="11"/>
        <color rgb="FF0070C0"/>
        <rFont val="Franklin Gothic Medium"/>
        <family val="2"/>
        <charset val="186"/>
        <scheme val="major"/>
      </rPr>
      <t>siekiamos BAC efektyvumo klasę</t>
    </r>
    <r>
      <rPr>
        <sz val="11"/>
        <color theme="1" tint="0.249977111117893"/>
        <rFont val="Franklin Gothic Medium"/>
        <family val="2"/>
        <charset val="186"/>
        <scheme val="major"/>
      </rPr>
      <t xml:space="preserve"> po sistemos atnaujinimo pagal pastato paskirtį ir galutinio vartojimo sritį.</t>
    </r>
  </si>
  <si>
    <r>
      <t>Ši skaičiuoklė skirta apskaičiuoti pastatų automatikos ir valdymo sistemos (toliau – BACS) įrengimo ar modernizavimo įtaką pastato energijos poreikio pokyčiui. Ji pagrįsta BAC koeficiento metodu ir gali būti naudojama skaičiuojant sutaupymus gyvenamuosiuose ir negyvenamuosiuose pastatuose, penkioms galutinio vartojimo sritims (šildymui, karšto vandens ruošimui, vėsinimui, vėdinimui ir apšvietimui – toliau formulių indeksuose pažymėta „</t>
    </r>
    <r>
      <rPr>
        <i/>
        <sz val="11"/>
        <rFont val="Franklin Gothic Book"/>
        <family val="2"/>
        <charset val="186"/>
      </rPr>
      <t>x</t>
    </r>
    <r>
      <rPr>
        <sz val="11"/>
        <rFont val="Franklin Gothic Book"/>
        <family val="2"/>
        <charset val="186"/>
      </rPr>
      <t xml:space="preserve">“).​
</t>
    </r>
    <r>
      <rPr>
        <b/>
        <sz val="11"/>
        <rFont val="Franklin Gothic Book"/>
        <family val="2"/>
        <charset val="186"/>
      </rPr>
      <t>Pastaba</t>
    </r>
    <r>
      <rPr>
        <sz val="11"/>
        <rFont val="Franklin Gothic Book"/>
        <family val="2"/>
        <charset val="186"/>
      </rPr>
      <t>: konkrečios paskirties pastatui sutaupyta energija vienu metu apskaičiuojama tik vienai galutinio vartojimo sričiai. Norint suskaičiuoti kelių galutinio vartojimo sričių energijos sutaupymus, skaičiuoklę reikia taikyti kiekvienai sričiai atskirai ir gautus rezultatus susumuoti.</t>
    </r>
  </si>
  <si>
    <r>
      <t>Bendras galutinės energijos sutaupymas (</t>
    </r>
    <r>
      <rPr>
        <b/>
        <i/>
        <sz val="12"/>
        <rFont val="Franklin Gothic Book"/>
        <family val="2"/>
        <charset val="186"/>
        <scheme val="minor"/>
      </rPr>
      <t>TFES</t>
    </r>
    <r>
      <rPr>
        <b/>
        <sz val="12"/>
        <rFont val="Franklin Gothic Book"/>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</si>
</sst>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0.000"/>
    <numFmt numFmtId="166" formatCode="#,##0.000"/>
    <numFmt numFmtId="167" formatCode="#,##0.0"/>
    <numFmt numFmtId="168" formatCode="_-* #,##0.000\ _€_-;\-* #,##0.000\ _€_-;_-* &quot;-&quot;???\ _€_-;_-@_-"/>
  </numFmts>
  <fonts count="46" x14ac:knownFonts="1">
    <font>
      <sz val="11"/>
      <color theme="1"/>
      <name val="Franklin Gothic Book"/>
      <family val="2"/>
      <scheme val="minor"/>
    </font>
    <font>
      <sz val="11"/>
      <color theme="1"/>
      <name val="Franklin Gothic Book"/>
      <family val="2"/>
      <charset val="186"/>
      <scheme val="minor"/>
    </font>
    <font>
      <sz val="11"/>
      <color theme="1"/>
      <name val="Franklin Gothic Book"/>
      <family val="2"/>
      <charset val="186"/>
      <scheme val="minor"/>
    </font>
    <font>
      <sz val="11"/>
      <color theme="1"/>
      <name val="Franklin Gothic Book"/>
      <family val="2"/>
      <charset val="186"/>
      <scheme val="minor"/>
    </font>
    <font>
      <sz val="11"/>
      <color theme="1"/>
      <name val="Franklin Gothic Book"/>
      <family val="2"/>
      <charset val="186"/>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b/>
      <vertAlign val="subscript"/>
      <sz val="11"/>
      <color theme="0"/>
      <name val="Franklin Gothic Book"/>
      <family val="2"/>
      <scheme val="minor"/>
    </font>
    <font>
      <b/>
      <sz val="11"/>
      <color theme="1"/>
      <name val="Franklin Gothic Book"/>
      <family val="2"/>
      <scheme val="minor"/>
    </font>
    <font>
      <sz val="11"/>
      <color theme="5"/>
      <name val="Franklin Gothic Book"/>
      <family val="2"/>
      <scheme val="minor"/>
    </font>
    <font>
      <vertAlign val="subscript"/>
      <sz val="11"/>
      <color theme="5"/>
      <name val="Franklin Gothic Book"/>
      <family val="2"/>
      <scheme val="minor"/>
    </font>
    <font>
      <sz val="11"/>
      <name val="Franklin Gothic Book"/>
      <family val="2"/>
      <scheme val="minor"/>
    </font>
    <font>
      <vertAlign val="superscript"/>
      <sz val="10"/>
      <color theme="1" tint="0.249977111117893"/>
      <name val="Franklin Gothic Book"/>
      <family val="2"/>
      <scheme val="minor"/>
    </font>
    <font>
      <b/>
      <sz val="10"/>
      <color rgb="FF00B050"/>
      <name val="Franklin Gothic Book"/>
      <family val="2"/>
      <scheme val="minor"/>
    </font>
    <font>
      <b/>
      <sz val="11"/>
      <color theme="5"/>
      <name val="Franklin Gothic Book"/>
      <family val="2"/>
      <scheme val="minor"/>
    </font>
    <font>
      <b/>
      <sz val="11"/>
      <color rgb="FF3F3F3F"/>
      <name val="Franklin Gothic Book"/>
      <family val="2"/>
      <scheme val="minor"/>
    </font>
    <font>
      <b/>
      <sz val="20"/>
      <color theme="5"/>
      <name val="Franklin Gothic Medium"/>
      <family val="2"/>
      <scheme val="major"/>
    </font>
    <font>
      <b/>
      <sz val="11"/>
      <color theme="1"/>
      <name val="Franklin Gothic Book"/>
      <family val="2"/>
      <charset val="186"/>
      <scheme val="minor"/>
    </font>
    <font>
      <b/>
      <sz val="20"/>
      <color theme="4"/>
      <name val="Franklin Gothic Medium"/>
      <family val="2"/>
      <scheme val="major"/>
    </font>
    <font>
      <b/>
      <sz val="14"/>
      <color theme="4"/>
      <name val="Franklin Gothic Book"/>
      <family val="2"/>
      <scheme val="minor"/>
    </font>
    <font>
      <i/>
      <sz val="11"/>
      <color theme="1"/>
      <name val="Franklin Gothic Book"/>
      <family val="2"/>
      <charset val="186"/>
      <scheme val="minor"/>
    </font>
    <font>
      <sz val="11"/>
      <color theme="1"/>
      <name val="Franklin Gothic Medium"/>
      <family val="2"/>
      <charset val="186"/>
    </font>
    <font>
      <sz val="11"/>
      <name val="Franklin Gothic Book"/>
      <family val="2"/>
      <charset val="186"/>
    </font>
    <font>
      <b/>
      <i/>
      <sz val="11"/>
      <color theme="1"/>
      <name val="Franklin Gothic Book"/>
      <family val="2"/>
      <charset val="186"/>
      <scheme val="minor"/>
    </font>
    <font>
      <b/>
      <i/>
      <sz val="12"/>
      <name val="Franklin Gothic Book"/>
      <family val="2"/>
      <charset val="186"/>
      <scheme val="minor"/>
    </font>
    <font>
      <i/>
      <sz val="11"/>
      <color theme="1" tint="0.249977111117893"/>
      <name val="Franklin Gothic Book"/>
      <family val="2"/>
      <charset val="186"/>
      <scheme val="minor"/>
    </font>
    <font>
      <i/>
      <vertAlign val="subscript"/>
      <sz val="11"/>
      <color theme="1" tint="0.249977111117893"/>
      <name val="Franklin Gothic Book"/>
      <family val="2"/>
      <charset val="186"/>
      <scheme val="minor"/>
    </font>
    <font>
      <b/>
      <sz val="11"/>
      <name val="Franklin Gothic Book"/>
      <family val="2"/>
      <charset val="186"/>
    </font>
    <font>
      <i/>
      <sz val="11"/>
      <name val="Franklin Gothic Book"/>
      <family val="2"/>
      <charset val="186"/>
    </font>
    <font>
      <i/>
      <sz val="10"/>
      <color theme="1" tint="0.249977111117893"/>
      <name val="Franklin Gothic Book"/>
      <family val="2"/>
      <scheme val="minor"/>
    </font>
    <font>
      <u/>
      <sz val="11"/>
      <color theme="10"/>
      <name val="Franklin Gothic Book"/>
      <family val="2"/>
      <scheme val="minor"/>
    </font>
    <font>
      <sz val="11"/>
      <name val="Franklin Gothic Book"/>
      <family val="2"/>
      <charset val="186"/>
      <scheme val="minor"/>
    </font>
    <font>
      <sz val="11"/>
      <color rgb="FF0070C0"/>
      <name val="Franklin Gothic Medium"/>
      <family val="2"/>
      <charset val="186"/>
      <scheme val="major"/>
    </font>
    <font>
      <sz val="11"/>
      <color theme="1" tint="0.249977111117893"/>
      <name val="Franklin Gothic Medium"/>
      <family val="2"/>
      <charset val="186"/>
      <scheme val="major"/>
    </font>
    <font>
      <sz val="11"/>
      <name val="Franklin Gothic Medium"/>
      <family val="2"/>
      <charset val="186"/>
      <scheme val="major"/>
    </font>
  </fonts>
  <fills count="12">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6"/>
        <bgColor indexed="64"/>
      </patternFill>
    </fill>
    <fill>
      <patternFill patternType="solid">
        <fgColor rgb="FFF2F2F2"/>
      </patternFill>
    </fill>
    <fill>
      <patternFill patternType="solid">
        <fgColor theme="8" tint="0.79998168889431442"/>
        <bgColor indexed="65"/>
      </patternFill>
    </fill>
    <fill>
      <patternFill patternType="solid">
        <fgColor theme="8" tint="0.59999389629810485"/>
        <bgColor indexed="65"/>
      </patternFill>
    </fill>
    <fill>
      <patternFill patternType="solid">
        <fgColor rgb="FFF9D3B9"/>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theme="5"/>
      </left>
      <right style="thin">
        <color theme="5"/>
      </right>
      <top style="thin">
        <color theme="5"/>
      </top>
      <bottom style="thin">
        <color theme="5"/>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23">
    <xf numFmtId="0" fontId="0" fillId="0" borderId="0"/>
    <xf numFmtId="43" fontId="5" fillId="0" borderId="0" applyFont="0" applyFill="0" applyBorder="0" applyAlignment="0" applyProtection="0"/>
    <xf numFmtId="49" fontId="6" fillId="0" borderId="0">
      <alignment horizontal="left" vertical="top"/>
    </xf>
    <xf numFmtId="0" fontId="8" fillId="2" borderId="1" applyNumberFormat="0">
      <protection locked="0"/>
    </xf>
    <xf numFmtId="0" fontId="7" fillId="4" borderId="0">
      <alignment horizontal="justify" vertical="center" wrapText="1"/>
    </xf>
    <xf numFmtId="164" fontId="9" fillId="3" borderId="0"/>
    <xf numFmtId="164" fontId="8" fillId="4" borderId="0"/>
    <xf numFmtId="49" fontId="10" fillId="0" borderId="0"/>
    <xf numFmtId="0" fontId="16" fillId="0" borderId="0" applyNumberFormat="0" applyFill="0" applyBorder="0" applyAlignment="0"/>
    <xf numFmtId="0" fontId="14" fillId="0" borderId="2" applyNumberFormat="0" applyFill="0" applyBorder="0" applyAlignment="0" applyProtection="0"/>
    <xf numFmtId="0" fontId="11" fillId="5" borderId="4" applyNumberFormat="0" applyAlignment="0"/>
    <xf numFmtId="0" fontId="15" fillId="0" borderId="3" applyNumberFormat="0" applyFill="0" applyBorder="0" applyAlignment="0" applyProtection="0"/>
    <xf numFmtId="0" fontId="5" fillId="6" borderId="4" applyNumberFormat="0" applyAlignment="0">
      <protection locked="0"/>
    </xf>
    <xf numFmtId="0" fontId="13" fillId="4" borderId="0" applyNumberFormat="0" applyFill="0" applyBorder="0" applyAlignment="0" applyProtection="0">
      <alignment horizontal="justify" vertical="center" wrapText="1"/>
    </xf>
    <xf numFmtId="0" fontId="26" fillId="8" borderId="4" applyNumberFormat="0" applyAlignment="0" applyProtection="0"/>
    <xf numFmtId="0" fontId="5" fillId="0" borderId="4">
      <protection locked="0"/>
    </xf>
    <xf numFmtId="0" fontId="4" fillId="9" borderId="0" applyNumberFormat="0" applyBorder="0" applyAlignment="0" applyProtection="0"/>
    <xf numFmtId="0" fontId="4" fillId="10"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6" fillId="0" borderId="0" applyNumberFormat="0" applyFill="0" applyBorder="0" applyAlignment="0" applyProtection="0"/>
    <xf numFmtId="0" fontId="11" fillId="5" borderId="4" applyNumberFormat="0" applyAlignment="0" applyProtection="0"/>
    <xf numFmtId="0" fontId="5" fillId="6" borderId="4" applyNumberFormat="0" applyAlignment="0" applyProtection="0"/>
  </cellStyleXfs>
  <cellXfs count="87">
    <xf numFmtId="0" fontId="0" fillId="0" borderId="0" xfId="0"/>
    <xf numFmtId="0" fontId="16" fillId="0" borderId="0" xfId="8"/>
    <xf numFmtId="0" fontId="11" fillId="5" borderId="4" xfId="10"/>
    <xf numFmtId="4" fontId="11" fillId="5" borderId="4" xfId="10" applyNumberFormat="1" applyAlignment="1">
      <alignment wrapText="1"/>
    </xf>
    <xf numFmtId="165" fontId="0" fillId="0" borderId="0" xfId="0" applyNumberFormat="1"/>
    <xf numFmtId="0" fontId="0" fillId="0" borderId="0" xfId="0" applyAlignment="1">
      <alignment horizontal="right"/>
    </xf>
    <xf numFmtId="0" fontId="0" fillId="0" borderId="0" xfId="0" applyAlignment="1">
      <alignment horizontal="left"/>
    </xf>
    <xf numFmtId="2" fontId="0" fillId="0" borderId="0" xfId="0" applyNumberFormat="1" applyAlignment="1">
      <alignment horizontal="right"/>
    </xf>
    <xf numFmtId="2" fontId="0" fillId="0" borderId="0" xfId="0" applyNumberFormat="1"/>
    <xf numFmtId="2" fontId="0" fillId="0" borderId="0" xfId="0" applyNumberFormat="1" applyAlignment="1">
      <alignment horizontal="center"/>
    </xf>
    <xf numFmtId="0" fontId="11" fillId="5" borderId="0" xfId="0" applyFont="1" applyFill="1"/>
    <xf numFmtId="2" fontId="0" fillId="0" borderId="0" xfId="0" quotePrefix="1" applyNumberFormat="1" applyAlignment="1">
      <alignment horizontal="right"/>
    </xf>
    <xf numFmtId="2" fontId="0" fillId="0" borderId="0" xfId="0" quotePrefix="1" applyNumberFormat="1" applyAlignment="1">
      <alignment horizontal="center"/>
    </xf>
    <xf numFmtId="0" fontId="20" fillId="0" borderId="0" xfId="0" applyFont="1"/>
    <xf numFmtId="2" fontId="11" fillId="5" borderId="0" xfId="0" applyNumberFormat="1" applyFont="1" applyFill="1" applyAlignment="1">
      <alignment horizontal="right"/>
    </xf>
    <xf numFmtId="0" fontId="11" fillId="5" borderId="0" xfId="0" applyFont="1" applyFill="1" applyAlignment="1">
      <alignment horizontal="right"/>
    </xf>
    <xf numFmtId="2" fontId="11" fillId="5" borderId="0" xfId="0" applyNumberFormat="1" applyFont="1" applyFill="1"/>
    <xf numFmtId="0" fontId="19" fillId="0" borderId="0" xfId="0" applyFont="1"/>
    <xf numFmtId="4" fontId="11" fillId="5" borderId="4" xfId="10" applyNumberFormat="1" applyAlignment="1">
      <alignment vertical="top" wrapText="1"/>
    </xf>
    <xf numFmtId="0" fontId="25" fillId="0" borderId="0" xfId="0" applyFont="1"/>
    <xf numFmtId="0" fontId="0" fillId="0" borderId="4" xfId="0" applyBorder="1"/>
    <xf numFmtId="4" fontId="0" fillId="0" borderId="4" xfId="0" applyNumberFormat="1" applyBorder="1"/>
    <xf numFmtId="165" fontId="0" fillId="0" borderId="4" xfId="0" applyNumberFormat="1" applyBorder="1"/>
    <xf numFmtId="0" fontId="22" fillId="7" borderId="4" xfId="0" applyFont="1" applyFill="1" applyBorder="1"/>
    <xf numFmtId="166" fontId="0" fillId="0" borderId="4" xfId="0" applyNumberFormat="1" applyBorder="1" applyAlignment="1">
      <alignment horizontal="right"/>
    </xf>
    <xf numFmtId="0" fontId="0" fillId="0" borderId="4" xfId="0" applyBorder="1" applyAlignment="1">
      <alignment horizontal="right"/>
    </xf>
    <xf numFmtId="167" fontId="0" fillId="0" borderId="4" xfId="0" applyNumberFormat="1" applyBorder="1" applyAlignment="1">
      <alignment horizontal="right"/>
    </xf>
    <xf numFmtId="167" fontId="0" fillId="0" borderId="4" xfId="0" applyNumberFormat="1" applyBorder="1" applyAlignment="1">
      <alignment horizontal="left"/>
    </xf>
    <xf numFmtId="4" fontId="0" fillId="0" borderId="4" xfId="0" applyNumberFormat="1" applyBorder="1" applyAlignment="1">
      <alignment horizontal="right"/>
    </xf>
    <xf numFmtId="4" fontId="0" fillId="0" borderId="4" xfId="0" quotePrefix="1" applyNumberFormat="1" applyBorder="1" applyAlignment="1">
      <alignment horizontal="right"/>
    </xf>
    <xf numFmtId="0" fontId="0" fillId="7" borderId="4" xfId="0" applyFill="1" applyBorder="1"/>
    <xf numFmtId="9" fontId="0" fillId="0" borderId="4" xfId="0" applyNumberFormat="1" applyBorder="1"/>
    <xf numFmtId="9" fontId="0" fillId="0" borderId="4" xfId="0" applyNumberFormat="1" applyBorder="1" applyAlignment="1">
      <alignment horizontal="right"/>
    </xf>
    <xf numFmtId="0" fontId="28" fillId="10" borderId="5" xfId="17" applyFont="1" applyBorder="1" applyAlignment="1" applyProtection="1">
      <alignment horizontal="center" vertical="center" wrapText="1"/>
      <protection hidden="1"/>
    </xf>
    <xf numFmtId="0" fontId="0" fillId="0" borderId="0" xfId="0" applyProtection="1">
      <protection hidden="1"/>
    </xf>
    <xf numFmtId="49" fontId="30" fillId="4" borderId="0" xfId="2" applyFont="1" applyFill="1" applyAlignment="1" applyProtection="1">
      <alignment vertical="top"/>
      <protection hidden="1"/>
    </xf>
    <xf numFmtId="0" fontId="0" fillId="4" borderId="0" xfId="0" applyFill="1" applyProtection="1">
      <protection hidden="1"/>
    </xf>
    <xf numFmtId="0" fontId="28" fillId="10" borderId="5" xfId="17" applyFont="1" applyBorder="1" applyAlignment="1" applyProtection="1">
      <alignment horizontal="center" vertical="center"/>
      <protection hidden="1"/>
    </xf>
    <xf numFmtId="0" fontId="4" fillId="9" borderId="5" xfId="16" applyBorder="1" applyAlignment="1" applyProtection="1">
      <alignment horizontal="center" vertical="center" wrapText="1"/>
      <protection hidden="1"/>
    </xf>
    <xf numFmtId="0" fontId="0" fillId="0" borderId="6" xfId="0" applyBorder="1" applyProtection="1">
      <protection hidden="1"/>
    </xf>
    <xf numFmtId="0" fontId="32" fillId="11" borderId="7" xfId="0" applyFont="1" applyFill="1" applyBorder="1" applyAlignment="1" applyProtection="1">
      <alignment horizontal="center"/>
      <protection hidden="1"/>
    </xf>
    <xf numFmtId="0" fontId="28" fillId="10" borderId="11" xfId="17" applyFont="1" applyBorder="1" applyAlignment="1" applyProtection="1">
      <alignment vertical="center"/>
      <protection hidden="1"/>
    </xf>
    <xf numFmtId="0" fontId="33" fillId="4" borderId="0" xfId="0" applyFont="1" applyFill="1" applyAlignment="1" applyProtection="1">
      <alignment horizontal="left" vertical="top" wrapText="1"/>
      <protection hidden="1"/>
    </xf>
    <xf numFmtId="49" fontId="29" fillId="4" borderId="0" xfId="20" applyNumberFormat="1" applyFont="1" applyFill="1" applyAlignment="1" applyProtection="1">
      <alignment horizontal="left" vertical="top"/>
      <protection hidden="1"/>
    </xf>
    <xf numFmtId="0" fontId="0" fillId="0" borderId="7" xfId="0" applyBorder="1"/>
    <xf numFmtId="0" fontId="28" fillId="0" borderId="0" xfId="0" applyFont="1"/>
    <xf numFmtId="0" fontId="31" fillId="9" borderId="5" xfId="16" applyFont="1" applyBorder="1" applyAlignment="1" applyProtection="1">
      <alignment horizontal="left" vertical="center" wrapText="1"/>
      <protection hidden="1"/>
    </xf>
    <xf numFmtId="0" fontId="28" fillId="10" borderId="5" xfId="17" applyFont="1" applyBorder="1" applyAlignment="1" applyProtection="1">
      <alignment horizontal="left" vertical="center"/>
      <protection hidden="1"/>
    </xf>
    <xf numFmtId="165" fontId="4" fillId="9" borderId="5" xfId="16" applyNumberFormat="1" applyBorder="1" applyAlignment="1" applyProtection="1">
      <alignment horizontal="center" vertical="center" wrapText="1"/>
      <protection hidden="1"/>
    </xf>
    <xf numFmtId="0" fontId="2" fillId="9" borderId="11" xfId="16" applyFont="1" applyBorder="1" applyAlignment="1" applyProtection="1">
      <alignment horizontal="left" vertical="center" wrapText="1"/>
      <protection hidden="1"/>
    </xf>
    <xf numFmtId="0" fontId="3" fillId="9" borderId="11" xfId="16" applyFont="1" applyBorder="1" applyAlignment="1" applyProtection="1">
      <alignment horizontal="left" vertical="center" wrapText="1"/>
      <protection hidden="1"/>
    </xf>
    <xf numFmtId="0" fontId="4" fillId="9" borderId="11" xfId="16" applyBorder="1" applyAlignment="1" applyProtection="1">
      <alignment horizontal="left" vertical="center" wrapText="1"/>
      <protection hidden="1"/>
    </xf>
    <xf numFmtId="43" fontId="28" fillId="9" borderId="5" xfId="16" applyNumberFormat="1" applyFont="1" applyBorder="1" applyAlignment="1" applyProtection="1">
      <alignment horizontal="center" vertical="center"/>
      <protection hidden="1"/>
    </xf>
    <xf numFmtId="49" fontId="16" fillId="4" borderId="0" xfId="8" applyNumberFormat="1" applyFill="1" applyAlignment="1" applyProtection="1">
      <alignment vertical="top"/>
      <protection hidden="1"/>
    </xf>
    <xf numFmtId="49" fontId="27" fillId="4" borderId="0" xfId="8" applyNumberFormat="1" applyFont="1" applyFill="1" applyAlignment="1" applyProtection="1">
      <alignment vertical="top"/>
      <protection hidden="1"/>
    </xf>
    <xf numFmtId="0" fontId="13" fillId="4" borderId="0" xfId="0" applyFont="1" applyFill="1" applyAlignment="1" applyProtection="1">
      <alignment vertical="top" wrapText="1"/>
      <protection hidden="1"/>
    </xf>
    <xf numFmtId="49" fontId="12" fillId="4" borderId="0" xfId="2" applyFont="1" applyFill="1" applyAlignment="1" applyProtection="1">
      <alignment vertical="top"/>
      <protection hidden="1"/>
    </xf>
    <xf numFmtId="0" fontId="8" fillId="4" borderId="0" xfId="0" applyFont="1" applyFill="1" applyAlignment="1" applyProtection="1">
      <alignment horizontal="left" vertical="top" wrapText="1"/>
      <protection hidden="1"/>
    </xf>
    <xf numFmtId="0" fontId="8" fillId="4" borderId="0" xfId="13" applyFont="1" applyFill="1" applyAlignment="1" applyProtection="1">
      <alignment horizontal="left" vertical="center" wrapText="1" indent="1"/>
      <protection hidden="1"/>
    </xf>
    <xf numFmtId="0" fontId="7" fillId="4" borderId="0" xfId="4" applyAlignment="1" applyProtection="1">
      <alignment vertical="center" wrapText="1"/>
      <protection hidden="1"/>
    </xf>
    <xf numFmtId="0" fontId="17" fillId="4" borderId="0" xfId="0" applyFont="1" applyFill="1" applyAlignment="1" applyProtection="1">
      <alignment vertical="center"/>
      <protection hidden="1"/>
    </xf>
    <xf numFmtId="0" fontId="7" fillId="4" borderId="0" xfId="4" applyProtection="1">
      <alignment horizontal="justify" vertical="center" wrapText="1"/>
      <protection hidden="1"/>
    </xf>
    <xf numFmtId="0" fontId="13" fillId="0" borderId="0" xfId="13" applyFill="1" applyAlignment="1" applyProtection="1">
      <protection hidden="1"/>
    </xf>
    <xf numFmtId="0" fontId="7" fillId="4" borderId="0" xfId="4" quotePrefix="1" applyProtection="1">
      <alignment horizontal="justify" vertical="center" wrapText="1"/>
      <protection hidden="1"/>
    </xf>
    <xf numFmtId="0" fontId="13" fillId="4" borderId="0" xfId="13" applyFill="1" applyAlignment="1" applyProtection="1">
      <protection hidden="1"/>
    </xf>
    <xf numFmtId="0" fontId="36" fillId="4" borderId="0" xfId="13" applyFont="1" applyFill="1" applyBorder="1" applyAlignment="1" applyProtection="1">
      <alignment horizontal="left" vertical="center" wrapText="1" indent="1"/>
      <protection hidden="1"/>
    </xf>
    <xf numFmtId="0" fontId="7" fillId="4" borderId="0" xfId="4" quotePrefix="1" applyAlignment="1" applyProtection="1">
      <alignment horizontal="center" vertical="center" wrapText="1"/>
      <protection hidden="1"/>
    </xf>
    <xf numFmtId="0" fontId="36" fillId="4" borderId="0" xfId="13" applyFont="1" applyFill="1" applyAlignment="1" applyProtection="1">
      <alignment horizontal="left" vertical="center" wrapText="1" indent="1"/>
      <protection hidden="1"/>
    </xf>
    <xf numFmtId="0" fontId="8" fillId="4" borderId="0" xfId="4" quotePrefix="1" applyFont="1" applyAlignment="1" applyProtection="1">
      <alignment horizontal="center" vertical="center" wrapText="1"/>
      <protection hidden="1"/>
    </xf>
    <xf numFmtId="168" fontId="0" fillId="0" borderId="0" xfId="0" applyNumberFormat="1" applyProtection="1">
      <protection hidden="1"/>
    </xf>
    <xf numFmtId="49" fontId="15" fillId="4" borderId="0" xfId="11" applyNumberFormat="1" applyFill="1" applyBorder="1" applyAlignment="1" applyProtection="1">
      <alignment vertical="top"/>
      <protection hidden="1"/>
    </xf>
    <xf numFmtId="49" fontId="24" fillId="4" borderId="0" xfId="2" applyFont="1" applyFill="1" applyProtection="1">
      <alignment horizontal="left" vertical="top"/>
      <protection hidden="1"/>
    </xf>
    <xf numFmtId="49" fontId="12" fillId="4" borderId="0" xfId="2" applyFont="1" applyFill="1" applyProtection="1">
      <alignment horizontal="left" vertical="top"/>
      <protection hidden="1"/>
    </xf>
    <xf numFmtId="0" fontId="7" fillId="4" borderId="0" xfId="0" applyFont="1" applyFill="1" applyAlignment="1" applyProtection="1">
      <alignment horizontal="justify" vertical="top" wrapText="1"/>
      <protection hidden="1"/>
    </xf>
    <xf numFmtId="0" fontId="28" fillId="0" borderId="0" xfId="0" applyFont="1" applyProtection="1">
      <protection hidden="1"/>
    </xf>
    <xf numFmtId="0" fontId="0" fillId="0" borderId="0" xfId="0" applyAlignment="1" applyProtection="1">
      <alignment wrapText="1"/>
      <protection hidden="1"/>
    </xf>
    <xf numFmtId="0" fontId="32" fillId="11" borderId="7" xfId="0" applyFont="1" applyFill="1" applyBorder="1" applyAlignment="1" applyProtection="1">
      <alignment horizontal="center" vertical="center"/>
      <protection locked="0"/>
    </xf>
    <xf numFmtId="49" fontId="15" fillId="4" borderId="0" xfId="11" applyNumberFormat="1" applyFill="1" applyBorder="1" applyAlignment="1" applyProtection="1">
      <alignment horizontal="left" vertical="top"/>
      <protection hidden="1"/>
    </xf>
    <xf numFmtId="0" fontId="28" fillId="10" borderId="9" xfId="17" applyFont="1" applyBorder="1" applyAlignment="1" applyProtection="1">
      <alignment horizontal="left" vertical="center"/>
      <protection hidden="1"/>
    </xf>
    <xf numFmtId="0" fontId="28" fillId="10" borderId="10" xfId="17" applyFont="1" applyBorder="1" applyAlignment="1" applyProtection="1">
      <alignment horizontal="left" vertical="center"/>
      <protection hidden="1"/>
    </xf>
    <xf numFmtId="0" fontId="28" fillId="10" borderId="8" xfId="17" applyFont="1" applyBorder="1" applyAlignment="1" applyProtection="1">
      <alignment horizontal="left" vertical="center"/>
      <protection hidden="1"/>
    </xf>
    <xf numFmtId="0" fontId="4" fillId="9" borderId="9" xfId="16" applyBorder="1" applyAlignment="1" applyProtection="1">
      <alignment horizontal="left"/>
      <protection hidden="1"/>
    </xf>
    <xf numFmtId="0" fontId="4" fillId="9" borderId="10" xfId="16" applyBorder="1" applyAlignment="1" applyProtection="1">
      <alignment horizontal="left"/>
      <protection hidden="1"/>
    </xf>
    <xf numFmtId="0" fontId="4" fillId="9" borderId="8" xfId="16" applyBorder="1" applyAlignment="1" applyProtection="1">
      <alignment horizontal="left"/>
      <protection hidden="1"/>
    </xf>
    <xf numFmtId="0" fontId="33" fillId="4" borderId="0" xfId="0" applyFont="1" applyFill="1" applyAlignment="1" applyProtection="1">
      <alignment horizontal="left" vertical="top" wrapText="1"/>
      <protection hidden="1"/>
    </xf>
    <xf numFmtId="0" fontId="44" fillId="4" borderId="0" xfId="4" applyFont="1" applyAlignment="1" applyProtection="1">
      <alignment horizontal="left" vertical="center" wrapText="1"/>
      <protection hidden="1"/>
    </xf>
    <xf numFmtId="0" fontId="44" fillId="4" borderId="0" xfId="4" applyFont="1" applyAlignment="1" applyProtection="1">
      <alignment horizontal="left" vertical="center"/>
      <protection hidden="1"/>
    </xf>
  </cellXfs>
  <cellStyles count="23">
    <cellStyle name="20% - Accent5" xfId="16" builtinId="46"/>
    <cellStyle name="40% - Accent5" xfId="17" builtinId="47"/>
    <cellStyle name="Comma 2" xfId="19" xr:uid="{8CD542ED-C0B8-4A8A-832F-CB9706D5ABAB}"/>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9" builtinId="16" customBuiltin="1"/>
    <cellStyle name="Heading 2" xfId="10" builtinId="17" customBuiltin="1"/>
    <cellStyle name="Heading 2 2" xfId="21" xr:uid="{E25AC84B-76F2-41F9-AC0F-412EE84F0A67}"/>
    <cellStyle name="Heading 3" xfId="11" builtinId="18" customBuiltin="1"/>
    <cellStyle name="Input" xfId="12" builtinId="20" customBuiltin="1"/>
    <cellStyle name="Input 2" xfId="22" xr:uid="{04312111-1D27-4840-BE68-A3AC512FCB85}"/>
    <cellStyle name="Komma 2" xfId="1" xr:uid="{00000000-0005-0000-0000-000007000000}"/>
    <cellStyle name="Komma 2 2" xfId="18" xr:uid="{72DB400E-8E09-4595-B6ED-82CC837D87D5}"/>
    <cellStyle name="Methoden_Überschrift" xfId="2" xr:uid="{00000000-0005-0000-0000-000008000000}"/>
    <cellStyle name="Normal" xfId="0" builtinId="0"/>
    <cellStyle name="Output" xfId="14" builtinId="21" customBuiltin="1"/>
    <cellStyle name="Parameter_abbreviation" xfId="13" xr:uid="{00000000-0005-0000-0000-000009000000}"/>
    <cellStyle name="Standard-Copy" xfId="15" xr:uid="{00000000-0005-0000-0000-00000C000000}"/>
    <cellStyle name="Title" xfId="8" builtinId="15" customBuiltin="1"/>
    <cellStyle name="Title 2" xfId="20" xr:uid="{59C78D70-9FB6-4EB8-8040-98465BEDE0EE}"/>
    <cellStyle name="Werte" xfId="6" xr:uid="{00000000-0005-0000-0000-000011000000}"/>
  </cellStyles>
  <dxfs count="2">
    <dxf>
      <font>
        <b/>
        <i val="0"/>
        <strike val="0"/>
        <condense val="0"/>
        <extend val="0"/>
        <outline val="0"/>
        <shadow val="0"/>
        <u val="none"/>
        <vertAlign val="baseline"/>
        <sz val="11"/>
        <color theme="1"/>
        <name val="Franklin Gothic Book"/>
        <scheme val="minor"/>
      </font>
    </dxf>
    <dxf>
      <font>
        <b/>
        <i val="0"/>
        <strike val="0"/>
        <condense val="0"/>
        <extend val="0"/>
        <outline val="0"/>
        <shadow val="0"/>
        <u val="none"/>
        <vertAlign val="baseline"/>
        <sz val="11"/>
        <color theme="1"/>
        <name val="Franklin Gothic Book"/>
        <scheme val="minor"/>
      </font>
    </dxf>
  </dxfs>
  <tableStyles count="0" defaultTableStyle="TableStyleMedium2" defaultPivotStyle="PivotStyleLight16"/>
  <colors>
    <mruColors>
      <color rgb="FFC2FECD"/>
      <color rgb="FFD6F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1017270</xdr:colOff>
      <xdr:row>18</xdr:row>
      <xdr:rowOff>85725</xdr:rowOff>
    </xdr:from>
    <xdr:to>
      <xdr:col>9</xdr:col>
      <xdr:colOff>1940870</xdr:colOff>
      <xdr:row>25</xdr:row>
      <xdr:rowOff>2090</xdr:rowOff>
    </xdr:to>
    <mc:AlternateContent xmlns:mc="http://schemas.openxmlformats.org/markup-compatibility/2006" xmlns:a14="http://schemas.microsoft.com/office/drawing/2010/main">
      <mc:Choice Requires="a14">
        <xdr:sp macro="" textlink="">
          <xdr:nvSpPr>
            <xdr:cNvPr id="5" name="Stačiakampis: suapvalinti kampai 3">
              <a:extLst>
                <a:ext uri="{FF2B5EF4-FFF2-40B4-BE49-F238E27FC236}">
                  <a16:creationId xmlns:a16="http://schemas.microsoft.com/office/drawing/2014/main" id="{15F0F568-F6F8-5454-D53D-DD9EFB0B5DEC}"/>
                </a:ext>
              </a:extLst>
            </xdr:cNvPr>
            <xdr:cNvSpPr>
              <a:spLocks noGrp="1"/>
            </xdr:cNvSpPr>
          </xdr:nvSpPr>
          <xdr:spPr>
            <a:xfrm>
              <a:off x="4712970" y="10115550"/>
              <a:ext cx="5800400" cy="1373690"/>
            </a:xfrm>
            <a:prstGeom prst="roundRect">
              <a:avLst/>
            </a:prstGeom>
            <a:noFill/>
            <a:ln>
              <a:noFill/>
            </a:ln>
          </xdr:spPr>
          <xdr:style>
            <a:lnRef idx="3">
              <a:schemeClr val="lt1"/>
            </a:lnRef>
            <a:fillRef idx="1">
              <a:schemeClr val="accent1"/>
            </a:fillRef>
            <a:effectRef idx="1">
              <a:schemeClr val="accent1"/>
            </a:effectRef>
            <a:fontRef idx="minor">
              <a:schemeClr val="lt1"/>
            </a:fontRef>
          </xdr:style>
          <xdr:txBody>
            <a:bodyPr vert="horz" wrap="square" lIns="91440" tIns="0" rIns="91440" bIns="0" rtlCol="0" anchor="ctr">
              <a:noAutofit/>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lt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lt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lt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9pPr>
            </a:lstStyle>
            <a:p>
              <a:pPr marL="0" lvl="0" indent="0" algn="ctr">
                <a:lnSpc>
                  <a:spcPct val="100000"/>
                </a:lnSpc>
                <a:spcBef>
                  <a:spcPts val="0"/>
                </a:spcBef>
                <a:buNone/>
                <a:defRPr/>
              </a:pPr>
              <a14:m>
                <m:oMath xmlns:m="http://schemas.openxmlformats.org/officeDocument/2006/math">
                  <m:sSub>
                    <m:sSubPr>
                      <m:ctrlP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ctrlPr>
                    </m:sSubPr>
                    <m:e>
                      <m:r>
                        <a:rPr lang="en-GB" sz="1600" b="1" i="1">
                          <a:solidFill>
                            <a:schemeClr val="tx1">
                              <a:lumMod val="75000"/>
                            </a:schemeClr>
                          </a:solidFill>
                          <a:latin typeface="Cambria Math" panose="02040503050406030204" pitchFamily="18" charset="0"/>
                        </a:rPr>
                        <m:t>𝑻𝑭𝑬𝑺</m:t>
                      </m:r>
                    </m:e>
                    <m:sub>
                      <m:r>
                        <a:rPr lang="lt-LT" sz="1600" b="1" i="1">
                          <a:solidFill>
                            <a:schemeClr val="tx1">
                              <a:lumMod val="75000"/>
                            </a:schemeClr>
                          </a:solidFill>
                          <a:latin typeface="Cambria Math" panose="02040503050406030204" pitchFamily="18" charset="0"/>
                        </a:rPr>
                        <m:t>𝒙</m:t>
                      </m:r>
                    </m:sub>
                  </m:sSub>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t>=</m:t>
                  </m:r>
                  <m:d>
                    <m:dPr>
                      <m:ctrlP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ctrlPr>
                    </m:dPr>
                    <m:e>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t>−</m:t>
                      </m:r>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𝒂𝒇𝒕𝒆𝒓</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e>
                  </m:d>
                  <m:sSub>
                    <m:sSubPr>
                      <m:ctrlP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ctrlPr>
                    </m:sSubPr>
                    <m:e>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m:t>∙</m:t>
                      </m:r>
                      <m:r>
                        <a:rPr kumimoji="0" lang="lt-LT" sz="1600" b="1" i="1"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m:t>𝒄</m:t>
                      </m:r>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t>𝒇</m:t>
                      </m:r>
                    </m:e>
                    <m:sub>
                      <m:r>
                        <a:rPr kumimoji="0" lang="lt-LT" sz="1600" b="1" i="1" u="none" strike="noStrike" kern="1200" cap="none" spc="0" normalizeH="0" baseline="0">
                          <a:ln>
                            <a:noFill/>
                          </a:ln>
                          <a:solidFill>
                            <a:schemeClr val="tx1">
                              <a:lumMod val="75000"/>
                            </a:schemeClr>
                          </a:solidFill>
                          <a:effectLst/>
                          <a:uLnTx/>
                          <a:uFillTx/>
                          <a:latin typeface="Cambria Math" panose="02040503050406030204" pitchFamily="18" charset="0"/>
                        </a:rPr>
                        <m:t>𝒙</m:t>
                      </m:r>
                    </m:sub>
                  </m:sSub>
                </m:oMath>
              </a14:m>
              <a:r>
                <a:rPr lang="en-GB" sz="1600" b="1">
                  <a:solidFill>
                    <a:schemeClr val="tx1">
                      <a:lumMod val="75000"/>
                    </a:schemeClr>
                  </a:solidFill>
                </a:rPr>
                <a:t> </a:t>
              </a:r>
              <a:endParaRPr kumimoji="0" lang="lt-LT" sz="1600" b="1" i="0" u="none" strike="noStrike" kern="1200" cap="none" spc="0" normalizeH="0" baseline="0">
                <a:ln>
                  <a:noFill/>
                </a:ln>
                <a:solidFill>
                  <a:schemeClr val="tx1">
                    <a:lumMod val="75000"/>
                  </a:schemeClr>
                </a:solidFill>
                <a:effectLst/>
                <a:uLnTx/>
                <a:uFillTx/>
                <a:latin typeface="Calibri" panose="020F0502020204030204"/>
              </a:endParaRPr>
            </a:p>
            <a:p>
              <a:pPr marL="0" lvl="0" indent="0" algn="ctr">
                <a:lnSpc>
                  <a:spcPct val="100000"/>
                </a:lnSpc>
                <a:spcBef>
                  <a:spcPts val="0"/>
                </a:spcBef>
                <a:buNone/>
                <a:defRPr/>
              </a:pPr>
              <a14:m>
                <m:oMathPara xmlns:m="http://schemas.openxmlformats.org/officeDocument/2006/math">
                  <m:oMathParaPr>
                    <m:jc m:val="centerGroup"/>
                  </m:oMathParaPr>
                  <m:oMath xmlns:m="http://schemas.openxmlformats.org/officeDocument/2006/math">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rPr>
                      <m:t>=</m:t>
                    </m:r>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𝒇𝒍𝒐𝒐𝒓</m:t>
                        </m:r>
                        <m:r>
                          <a:rPr lang="lt-LT" sz="1600" b="1" i="1">
                            <a:solidFill>
                              <a:schemeClr val="tx1">
                                <a:lumMod val="75000"/>
                              </a:schemeClr>
                            </a:solidFill>
                            <a:latin typeface="Cambria Math" panose="02040503050406030204" pitchFamily="18" charset="0"/>
                          </a:rPr>
                          <m:t>,</m:t>
                        </m:r>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ea typeface="Cambria Math" panose="02040503050406030204" pitchFamily="18" charset="0"/>
                      </a:rPr>
                      <m:t>∙</m:t>
                    </m:r>
                    <m:r>
                      <a:rPr lang="lt-LT" sz="1600" b="1" i="1">
                        <a:solidFill>
                          <a:schemeClr val="tx1">
                            <a:lumMod val="75000"/>
                          </a:schemeClr>
                        </a:solidFill>
                        <a:latin typeface="Cambria Math" panose="02040503050406030204" pitchFamily="18" charset="0"/>
                        <a:ea typeface="Cambria Math" panose="02040503050406030204" pitchFamily="18" charset="0"/>
                      </a:rPr>
                      <m:t>𝑨</m:t>
                    </m:r>
                  </m:oMath>
                </m:oMathPara>
              </a14:m>
              <a:endParaRPr lang="lt-LT" sz="1600" b="1" i="1">
                <a:solidFill>
                  <a:schemeClr val="tx1">
                    <a:lumMod val="75000"/>
                  </a:schemeClr>
                </a:solidFill>
                <a:latin typeface="Cambria Math" panose="02040503050406030204" pitchFamily="18" charset="0"/>
              </a:endParaRPr>
            </a:p>
            <a:p>
              <a:pPr marL="0" lvl="0" indent="0" algn="ctr">
                <a:lnSpc>
                  <a:spcPct val="100000"/>
                </a:lnSpc>
                <a:spcBef>
                  <a:spcPts val="0"/>
                </a:spcBef>
                <a:buNone/>
                <a:defRPr/>
              </a:pPr>
              <a14:m>
                <m:oMathPara xmlns:m="http://schemas.openxmlformats.org/officeDocument/2006/math">
                  <m:oMathParaPr>
                    <m:jc m:val="centerGroup"/>
                  </m:oMathParaPr>
                  <m:oMath xmlns:m="http://schemas.openxmlformats.org/officeDocument/2006/math">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𝒂𝒇𝒕𝒆𝒓</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rPr>
                      <m:t>=</m:t>
                    </m:r>
                    <m:f>
                      <m:fPr>
                        <m:ctrlPr>
                          <a:rPr lang="en-GB" sz="1600" b="1" i="1">
                            <a:solidFill>
                              <a:schemeClr val="tx1">
                                <a:lumMod val="75000"/>
                              </a:schemeClr>
                            </a:solidFill>
                            <a:latin typeface="Cambria Math" panose="02040503050406030204" pitchFamily="18" charset="0"/>
                          </a:rPr>
                        </m:ctrlPr>
                      </m:fPr>
                      <m:num>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𝑩𝑨𝑪</m:t>
                            </m:r>
                          </m:e>
                          <m:sub>
                            <m:r>
                              <a:rPr lang="lt-LT" sz="1600" b="1" i="1">
                                <a:solidFill>
                                  <a:schemeClr val="tx1">
                                    <a:lumMod val="75000"/>
                                  </a:schemeClr>
                                </a:solidFill>
                                <a:latin typeface="Cambria Math" panose="02040503050406030204" pitchFamily="18" charset="0"/>
                              </a:rPr>
                              <m:t>𝒂𝒇𝒕𝒆𝒓</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num>
                      <m:den>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𝑩𝑨𝑪</m:t>
                            </m:r>
                          </m:e>
                          <m:sub>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den>
                    </m:f>
                    <m:sSub>
                      <m:sSubPr>
                        <m:ctrlPr>
                          <a:rPr lang="en-GB" sz="1600" b="1" i="1">
                            <a:solidFill>
                              <a:schemeClr val="tx1">
                                <a:lumMod val="75000"/>
                              </a:schemeClr>
                            </a:solidFill>
                            <a:latin typeface="Cambria Math" panose="02040503050406030204" pitchFamily="18" charset="0"/>
                          </a:rPr>
                        </m:ctrlPr>
                      </m:sSubPr>
                      <m:e>
                        <m:r>
                          <a:rPr lang="en-GB" sz="1600" b="1" i="1">
                            <a:solidFill>
                              <a:schemeClr val="tx1">
                                <a:lumMod val="75000"/>
                              </a:schemeClr>
                            </a:solidFill>
                            <a:latin typeface="Cambria Math" panose="02040503050406030204" pitchFamily="18" charset="0"/>
                            <a:ea typeface="Cambria Math" panose="02040503050406030204" pitchFamily="18" charset="0"/>
                          </a:rPr>
                          <m:t>∙</m:t>
                        </m:r>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𝒇𝒍𝒐𝒐𝒓</m:t>
                        </m:r>
                        <m:r>
                          <a:rPr lang="lt-LT" sz="1600" b="1" i="1">
                            <a:solidFill>
                              <a:schemeClr val="tx1">
                                <a:lumMod val="75000"/>
                              </a:schemeClr>
                            </a:solidFill>
                            <a:latin typeface="Cambria Math" panose="02040503050406030204" pitchFamily="18" charset="0"/>
                          </a:rPr>
                          <m:t>,</m:t>
                        </m:r>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ea typeface="Cambria Math" panose="02040503050406030204" pitchFamily="18" charset="0"/>
                      </a:rPr>
                      <m:t>∙</m:t>
                    </m:r>
                    <m:r>
                      <a:rPr lang="lt-LT" sz="1600" b="1" i="1">
                        <a:solidFill>
                          <a:schemeClr val="tx1">
                            <a:lumMod val="75000"/>
                          </a:schemeClr>
                        </a:solidFill>
                        <a:latin typeface="Cambria Math" panose="02040503050406030204" pitchFamily="18" charset="0"/>
                        <a:ea typeface="Cambria Math" panose="02040503050406030204" pitchFamily="18" charset="0"/>
                      </a:rPr>
                      <m:t>𝑨</m:t>
                    </m:r>
                  </m:oMath>
                </m:oMathPara>
              </a14:m>
              <a:endParaRPr lang="lt-LT" sz="1600" b="1" i="1">
                <a:solidFill>
                  <a:schemeClr val="tx1">
                    <a:lumMod val="75000"/>
                  </a:schemeClr>
                </a:solidFill>
                <a:latin typeface="Cambria Math" panose="02040503050406030204" pitchFamily="18" charset="0"/>
              </a:endParaRPr>
            </a:p>
          </xdr:txBody>
        </xdr:sp>
      </mc:Choice>
      <mc:Fallback xmlns="">
        <xdr:sp macro="" textlink="">
          <xdr:nvSpPr>
            <xdr:cNvPr id="11" name="Stačiakampis: suapvalinti kampai 3">
              <a:extLst>
                <a:ext uri="{FF2B5EF4-FFF2-40B4-BE49-F238E27FC236}">
                  <a16:creationId xmlns:a16="http://schemas.microsoft.com/office/drawing/2014/main" id="{15F0F568-F6F8-5454-D53D-DD9EFB0B5DEC}"/>
                </a:ext>
              </a:extLst>
            </xdr:cNvPr>
            <xdr:cNvSpPr>
              <a:spLocks noGrp="1"/>
            </xdr:cNvSpPr>
          </xdr:nvSpPr>
          <xdr:spPr>
            <a:xfrm>
              <a:off x="4712970" y="10115550"/>
              <a:ext cx="5800400" cy="1373690"/>
            </a:xfrm>
            <a:prstGeom prst="roundRect">
              <a:avLst/>
            </a:prstGeom>
            <a:noFill/>
            <a:ln>
              <a:noFill/>
            </a:ln>
          </xdr:spPr>
          <xdr:style>
            <a:lnRef idx="3">
              <a:schemeClr val="lt1"/>
            </a:lnRef>
            <a:fillRef idx="1">
              <a:schemeClr val="accent1"/>
            </a:fillRef>
            <a:effectRef idx="1">
              <a:schemeClr val="accent1"/>
            </a:effectRef>
            <a:fontRef idx="minor">
              <a:schemeClr val="lt1"/>
            </a:fontRef>
          </xdr:style>
          <xdr:txBody>
            <a:bodyPr vert="horz" wrap="square" lIns="91440" tIns="0" rIns="91440" bIns="0" rtlCol="0" anchor="ctr">
              <a:noAutofit/>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lt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lt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lt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9pPr>
            </a:lstStyle>
            <a:p>
              <a:pPr marL="0" lvl="0" indent="0" algn="ctr">
                <a:lnSpc>
                  <a:spcPct val="100000"/>
                </a:lnSpc>
                <a:spcBef>
                  <a:spcPts val="0"/>
                </a:spcBef>
                <a:buNone/>
                <a:defRPr/>
              </a:pP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a:t>
              </a:r>
              <a:r>
                <a:rPr lang="en-GB" sz="1600" b="1" i="0">
                  <a:solidFill>
                    <a:schemeClr val="tx1">
                      <a:lumMod val="75000"/>
                    </a:schemeClr>
                  </a:solidFill>
                  <a:latin typeface="Cambria Math" panose="02040503050406030204" pitchFamily="18" charset="0"/>
                </a:rPr>
                <a:t>𝑻𝑭𝑬𝑺</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〗_</a:t>
              </a:r>
              <a:r>
                <a:rPr lang="lt-LT" sz="1600" b="1" i="0">
                  <a:solidFill>
                    <a:schemeClr val="tx1">
                      <a:lumMod val="75000"/>
                    </a:schemeClr>
                  </a:solidFill>
                  <a:latin typeface="Cambria Math" panose="02040503050406030204" pitchFamily="18" charset="0"/>
                </a:rPr>
                <a:t>𝒙</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𝒃𝒆𝒇𝒐𝒓𝒆, 𝒙</a:t>
              </a:r>
              <a:r>
                <a:rPr lang="en-GB" sz="1600" b="1" i="0">
                  <a:solidFill>
                    <a:schemeClr val="tx1">
                      <a:lumMod val="75000"/>
                    </a:schemeClr>
                  </a:solidFill>
                  <a:latin typeface="Cambria Math" panose="02040503050406030204" pitchFamily="18" charset="0"/>
                </a:rPr>
                <a:t>)</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𝒂𝒇𝒕𝒆𝒓,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 )</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 〖</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a:t>∙</a:t>
              </a:r>
              <a:r>
                <a:rPr kumimoji="0" lang="lt-LT" sz="1600" b="1" i="0"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a:t>𝒄</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𝒇〗_</a:t>
              </a:r>
              <a:r>
                <a:rPr kumimoji="0" lang="lt-LT" sz="1600" b="1" i="0" u="none" strike="noStrike" kern="1200" cap="none" spc="0" normalizeH="0" baseline="0">
                  <a:ln>
                    <a:noFill/>
                  </a:ln>
                  <a:solidFill>
                    <a:schemeClr val="tx1">
                      <a:lumMod val="75000"/>
                    </a:schemeClr>
                  </a:solidFill>
                  <a:effectLst/>
                  <a:uLnTx/>
                  <a:uFillTx/>
                  <a:latin typeface="Cambria Math" panose="02040503050406030204" pitchFamily="18" charset="0"/>
                </a:rPr>
                <a:t>𝒙</a:t>
              </a:r>
              <a:r>
                <a:rPr lang="en-GB" sz="1600" b="1">
                  <a:solidFill>
                    <a:schemeClr val="tx1">
                      <a:lumMod val="75000"/>
                    </a:schemeClr>
                  </a:solidFill>
                </a:rPr>
                <a:t> </a:t>
              </a:r>
              <a:endParaRPr kumimoji="0" lang="lt-LT" sz="1600" b="1" i="0" u="none" strike="noStrike" kern="1200" cap="none" spc="0" normalizeH="0" baseline="0">
                <a:ln>
                  <a:noFill/>
                </a:ln>
                <a:solidFill>
                  <a:schemeClr val="tx1">
                    <a:lumMod val="75000"/>
                  </a:schemeClr>
                </a:solidFill>
                <a:effectLst/>
                <a:uLnTx/>
                <a:uFillTx/>
                <a:latin typeface="Calibri" panose="020F0502020204030204"/>
              </a:endParaRPr>
            </a:p>
            <a:p>
              <a:pPr marL="0" lvl="0" indent="0" algn="ctr">
                <a:lnSpc>
                  <a:spcPct val="100000"/>
                </a:lnSpc>
                <a:spcBef>
                  <a:spcPts val="0"/>
                </a:spcBef>
                <a:buNone/>
                <a:defRPr/>
              </a:pP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𝒃𝒆𝒇𝒐𝒓𝒆,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𝒇𝒍𝒐𝒐𝒓,𝒃𝒆𝒇𝒐𝒓𝒆, 𝒙</a:t>
              </a:r>
              <a:r>
                <a:rPr lang="en-GB" sz="1600" b="1" i="0">
                  <a:solidFill>
                    <a:schemeClr val="tx1">
                      <a:lumMod val="75000"/>
                    </a:schemeClr>
                  </a:solidFill>
                  <a:latin typeface="Cambria Math" panose="02040503050406030204" pitchFamily="18" charset="0"/>
                </a:rPr>
                <a:t>)</a:t>
              </a:r>
              <a:r>
                <a:rPr lang="en-GB" sz="1600" b="1" i="0">
                  <a:solidFill>
                    <a:schemeClr val="tx1">
                      <a:lumMod val="75000"/>
                    </a:schemeClr>
                  </a:solidFill>
                  <a:latin typeface="Cambria Math" panose="02040503050406030204" pitchFamily="18" charset="0"/>
                  <a:ea typeface="Cambria Math" panose="02040503050406030204" pitchFamily="18" charset="0"/>
                </a:rPr>
                <a:t>∙</a:t>
              </a:r>
              <a:r>
                <a:rPr lang="lt-LT" sz="1600" b="1" i="0">
                  <a:solidFill>
                    <a:schemeClr val="tx1">
                      <a:lumMod val="75000"/>
                    </a:schemeClr>
                  </a:solidFill>
                  <a:latin typeface="Cambria Math" panose="02040503050406030204" pitchFamily="18" charset="0"/>
                  <a:ea typeface="Cambria Math" panose="02040503050406030204" pitchFamily="18" charset="0"/>
                </a:rPr>
                <a:t>𝑨</a:t>
              </a:r>
              <a:endParaRPr lang="lt-LT" sz="1600" b="1" i="1">
                <a:solidFill>
                  <a:schemeClr val="tx1">
                    <a:lumMod val="75000"/>
                  </a:schemeClr>
                </a:solidFill>
                <a:latin typeface="Cambria Math" panose="02040503050406030204" pitchFamily="18" charset="0"/>
              </a:endParaRPr>
            </a:p>
            <a:p>
              <a:pPr marL="0" lvl="0" indent="0" algn="ctr">
                <a:lnSpc>
                  <a:spcPct val="100000"/>
                </a:lnSpc>
                <a:spcBef>
                  <a:spcPts val="0"/>
                </a:spcBef>
                <a:buNone/>
                <a:defRPr/>
              </a:pP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𝒂𝒇𝒕𝒆𝒓,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𝑩𝑨𝑪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𝒂𝒇𝒕𝒆𝒓,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𝑩𝑨𝑪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𝒃𝒆𝒇𝒐𝒓𝒆,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 </a:t>
              </a:r>
              <a:r>
                <a:rPr lang="en-GB" sz="1600" b="1" i="0">
                  <a:solidFill>
                    <a:schemeClr val="tx1">
                      <a:lumMod val="75000"/>
                    </a:schemeClr>
                  </a:solidFill>
                  <a:latin typeface="Cambria Math" panose="02040503050406030204" pitchFamily="18" charset="0"/>
                </a:rPr>
                <a:t> 〖</a:t>
              </a:r>
              <a:r>
                <a:rPr lang="en-GB" sz="1600" b="1" i="0">
                  <a:solidFill>
                    <a:schemeClr val="tx1">
                      <a:lumMod val="75000"/>
                    </a:schemeClr>
                  </a:solidFill>
                  <a:latin typeface="Cambria Math" panose="02040503050406030204" pitchFamily="18" charset="0"/>
                  <a:ea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𝒇𝒍𝒐𝒐𝒓,𝒃𝒆𝒇𝒐𝒓𝒆, 𝒙</a:t>
              </a:r>
              <a:r>
                <a:rPr lang="en-GB" sz="1600" b="1" i="0">
                  <a:solidFill>
                    <a:schemeClr val="tx1">
                      <a:lumMod val="75000"/>
                    </a:schemeClr>
                  </a:solidFill>
                  <a:latin typeface="Cambria Math" panose="02040503050406030204" pitchFamily="18" charset="0"/>
                </a:rPr>
                <a:t>)</a:t>
              </a:r>
              <a:r>
                <a:rPr lang="en-GB" sz="1600" b="1" i="0">
                  <a:solidFill>
                    <a:schemeClr val="tx1">
                      <a:lumMod val="75000"/>
                    </a:schemeClr>
                  </a:solidFill>
                  <a:latin typeface="Cambria Math" panose="02040503050406030204" pitchFamily="18" charset="0"/>
                  <a:ea typeface="Cambria Math" panose="02040503050406030204" pitchFamily="18" charset="0"/>
                </a:rPr>
                <a:t>∙</a:t>
              </a:r>
              <a:r>
                <a:rPr lang="lt-LT" sz="1600" b="1" i="0">
                  <a:solidFill>
                    <a:schemeClr val="tx1">
                      <a:lumMod val="75000"/>
                    </a:schemeClr>
                  </a:solidFill>
                  <a:latin typeface="Cambria Math" panose="02040503050406030204" pitchFamily="18" charset="0"/>
                  <a:ea typeface="Cambria Math" panose="02040503050406030204" pitchFamily="18" charset="0"/>
                </a:rPr>
                <a:t>𝑨</a:t>
              </a:r>
              <a:endParaRPr lang="lt-LT" sz="1600" b="1" i="1">
                <a:solidFill>
                  <a:schemeClr val="tx1">
                    <a:lumMod val="75000"/>
                  </a:schemeClr>
                </a:solidFill>
                <a:latin typeface="Cambria Math" panose="02040503050406030204" pitchFamily="18" charset="0"/>
              </a:endParaRPr>
            </a:p>
          </xdr:txBody>
        </xdr:sp>
      </mc:Fallback>
    </mc:AlternateContent>
    <xdr:clientData/>
  </xdr:twoCellAnchor>
  <xdr:twoCellAnchor editAs="oneCell">
    <xdr:from>
      <xdr:col>1</xdr:col>
      <xdr:colOff>0</xdr:colOff>
      <xdr:row>34</xdr:row>
      <xdr:rowOff>0</xdr:rowOff>
    </xdr:from>
    <xdr:to>
      <xdr:col>7</xdr:col>
      <xdr:colOff>15892</xdr:colOff>
      <xdr:row>66</xdr:row>
      <xdr:rowOff>92026</xdr:rowOff>
    </xdr:to>
    <xdr:pic>
      <xdr:nvPicPr>
        <xdr:cNvPr id="2" name="Picture 1">
          <a:extLst>
            <a:ext uri="{FF2B5EF4-FFF2-40B4-BE49-F238E27FC236}">
              <a16:creationId xmlns:a16="http://schemas.microsoft.com/office/drawing/2014/main" id="{2200E346-64AC-C353-24A1-040E56DDD8A0}"/>
            </a:ext>
          </a:extLst>
        </xdr:cNvPr>
        <xdr:cNvPicPr>
          <a:picLocks noChangeAspect="1"/>
        </xdr:cNvPicPr>
      </xdr:nvPicPr>
      <xdr:blipFill>
        <a:blip xmlns:r="http://schemas.openxmlformats.org/officeDocument/2006/relationships" r:embed="rId1"/>
        <a:stretch>
          <a:fillRect/>
        </a:stretch>
      </xdr:blipFill>
      <xdr:spPr>
        <a:xfrm>
          <a:off x="95250" y="8934450"/>
          <a:ext cx="7521592" cy="67595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0000000}" name="Table16" displayName="Table16" ref="A7:A13" totalsRowShown="0" headerRowDxfId="1">
  <autoFilter ref="A7:A13" xr:uid="{00000000-0009-0000-0100-00000F000000}"/>
  <tableColumns count="1">
    <tableColumn id="1" xr3:uid="{00000000-0010-0000-0000-000001000000}" name="Negyvenamasis"/>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B7:B9" totalsRowShown="0" headerRowDxfId="0">
  <autoFilter ref="B7:B9" xr:uid="{00000000-0009-0000-0100-000010000000}"/>
  <tableColumns count="1">
    <tableColumn id="1" xr3:uid="{00000000-0010-0000-0100-000001000000}" name="Gyvenamasis"/>
  </tableColumns>
  <tableStyleInfo name="TableStyleMedium3" showFirstColumn="0" showLastColumn="0" showRowStripes="1" showColumnStripes="0"/>
</table>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id.siemens.com/v/u/A6V10258635" TargetMode="External"/><Relationship Id="rId1" Type="http://schemas.openxmlformats.org/officeDocument/2006/relationships/hyperlink" Target="https://streamsave.eu/wp-content/uploads/2022/09/D2-2_PracticalGuidance_final_June23.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8"/>
  <sheetViews>
    <sheetView showGridLines="0" tabSelected="1" topLeftCell="A8" zoomScaleNormal="100" workbookViewId="0">
      <selection activeCell="J28" sqref="J28"/>
    </sheetView>
  </sheetViews>
  <sheetFormatPr defaultColWidth="11.5546875" defaultRowHeight="15.75" x14ac:dyDescent="0.3"/>
  <cols>
    <col min="1" max="1" width="1.21875" style="34" customWidth="1"/>
    <col min="2" max="2" width="15.21875" style="34" customWidth="1"/>
    <col min="3" max="3" width="26.6640625" style="34" customWidth="1"/>
    <col min="4" max="4" width="12.21875" style="34" customWidth="1"/>
    <col min="5" max="5" width="5.21875" style="34" customWidth="1"/>
    <col min="6" max="6" width="17.77734375" style="34" customWidth="1"/>
    <col min="7" max="7" width="12.5546875" style="34" customWidth="1"/>
    <col min="8" max="9" width="4.5546875" style="34" customWidth="1"/>
    <col min="10" max="10" width="62.6640625" style="34" customWidth="1"/>
    <col min="11" max="11" width="40.21875" style="34" customWidth="1"/>
    <col min="12" max="12" width="7" style="34" customWidth="1"/>
    <col min="13" max="16" width="10.5546875" style="34" customWidth="1"/>
    <col min="17" max="17" width="9.6640625" style="34" customWidth="1"/>
    <col min="18" max="16384" width="11.5546875" style="34"/>
  </cols>
  <sheetData>
    <row r="1" spans="1:17" x14ac:dyDescent="0.3">
      <c r="B1" s="40"/>
      <c r="C1" s="39" t="s">
        <v>111</v>
      </c>
    </row>
    <row r="3" spans="1:17" ht="27" x14ac:dyDescent="0.3">
      <c r="A3" s="36"/>
      <c r="B3" s="43" t="s">
        <v>119</v>
      </c>
      <c r="C3" s="53"/>
      <c r="D3" s="54"/>
      <c r="E3" s="54"/>
      <c r="F3" s="54"/>
      <c r="G3" s="54"/>
      <c r="H3" s="54"/>
      <c r="I3" s="54"/>
      <c r="J3" s="54"/>
      <c r="K3" s="54"/>
      <c r="L3" s="54"/>
      <c r="M3" s="54"/>
      <c r="N3" s="54"/>
      <c r="O3" s="54"/>
      <c r="P3" s="54"/>
      <c r="Q3" s="36"/>
    </row>
    <row r="4" spans="1:17" ht="201" customHeight="1" x14ac:dyDescent="0.3">
      <c r="A4" s="36"/>
      <c r="B4" s="84" t="s">
        <v>155</v>
      </c>
      <c r="C4" s="84"/>
      <c r="D4" s="84"/>
      <c r="E4" s="84"/>
      <c r="F4" s="84"/>
      <c r="G4" s="84"/>
      <c r="H4" s="84"/>
      <c r="I4" s="42"/>
      <c r="J4" s="84" t="s">
        <v>122</v>
      </c>
      <c r="K4" s="84"/>
      <c r="L4" s="84"/>
      <c r="M4" s="84"/>
      <c r="N4" s="84"/>
      <c r="O4" s="55"/>
      <c r="P4" s="55"/>
    </row>
    <row r="5" spans="1:17" ht="19.5" x14ac:dyDescent="0.3">
      <c r="A5" s="36"/>
      <c r="B5" s="35" t="s">
        <v>112</v>
      </c>
      <c r="C5" s="56"/>
      <c r="D5" s="56"/>
      <c r="E5" s="56"/>
      <c r="F5" s="56"/>
      <c r="G5" s="56"/>
      <c r="H5" s="56"/>
      <c r="I5" s="56"/>
      <c r="J5" s="57"/>
      <c r="K5" s="57"/>
      <c r="L5" s="57"/>
      <c r="M5" s="57"/>
      <c r="N5" s="57"/>
      <c r="O5" s="57"/>
      <c r="P5" s="57"/>
      <c r="Q5" s="57"/>
    </row>
    <row r="6" spans="1:17" ht="45" customHeight="1" x14ac:dyDescent="0.3">
      <c r="A6" s="36"/>
      <c r="B6" s="58" t="s">
        <v>116</v>
      </c>
      <c r="C6" s="76"/>
      <c r="D6" s="59"/>
      <c r="E6" s="86" t="s">
        <v>151</v>
      </c>
      <c r="F6" s="86"/>
      <c r="G6" s="86"/>
      <c r="H6" s="86"/>
      <c r="I6" s="86"/>
      <c r="J6" s="86"/>
      <c r="K6" s="60"/>
      <c r="L6" s="60"/>
      <c r="M6" s="60"/>
      <c r="N6" s="59"/>
      <c r="O6" s="59"/>
      <c r="P6" s="59"/>
      <c r="Q6" s="61"/>
    </row>
    <row r="7" spans="1:17" ht="45" customHeight="1" x14ac:dyDescent="0.3">
      <c r="A7" s="36"/>
      <c r="B7" s="58" t="s">
        <v>117</v>
      </c>
      <c r="C7" s="76"/>
      <c r="D7" s="59"/>
      <c r="E7" s="85" t="s">
        <v>152</v>
      </c>
      <c r="F7" s="85"/>
      <c r="G7" s="85"/>
      <c r="H7" s="85"/>
      <c r="I7" s="85"/>
      <c r="J7" s="85"/>
      <c r="K7" s="60"/>
      <c r="L7" s="60"/>
      <c r="M7" s="60"/>
      <c r="N7" s="59"/>
      <c r="O7" s="59"/>
      <c r="P7" s="59"/>
      <c r="Q7" s="61"/>
    </row>
    <row r="8" spans="1:17" ht="45" customHeight="1" x14ac:dyDescent="0.3">
      <c r="A8" s="36"/>
      <c r="B8" s="58" t="s">
        <v>148</v>
      </c>
      <c r="C8" s="76"/>
      <c r="D8" s="59"/>
      <c r="E8" s="86" t="s">
        <v>153</v>
      </c>
      <c r="F8" s="86"/>
      <c r="G8" s="86"/>
      <c r="H8" s="86"/>
      <c r="I8" s="86"/>
      <c r="J8" s="86"/>
      <c r="K8" s="60"/>
      <c r="L8" s="60"/>
      <c r="M8" s="60"/>
      <c r="N8" s="59"/>
      <c r="O8" s="59"/>
      <c r="P8" s="59"/>
      <c r="Q8" s="61"/>
    </row>
    <row r="9" spans="1:17" ht="45" customHeight="1" x14ac:dyDescent="0.3">
      <c r="A9" s="36"/>
      <c r="B9" s="58" t="s">
        <v>118</v>
      </c>
      <c r="C9" s="76"/>
      <c r="D9" s="59"/>
      <c r="E9" s="86" t="s">
        <v>154</v>
      </c>
      <c r="F9" s="86"/>
      <c r="G9" s="86"/>
      <c r="H9" s="86"/>
      <c r="I9" s="86"/>
      <c r="J9" s="86"/>
      <c r="K9" s="60"/>
      <c r="L9" s="60"/>
      <c r="M9" s="60"/>
      <c r="N9" s="59"/>
      <c r="O9" s="59"/>
      <c r="P9" s="59"/>
      <c r="Q9" s="61"/>
    </row>
    <row r="10" spans="1:17" x14ac:dyDescent="0.3">
      <c r="A10" s="36"/>
      <c r="B10" s="62"/>
      <c r="C10" s="36"/>
      <c r="D10" s="63"/>
      <c r="E10" s="63"/>
      <c r="F10" s="36"/>
      <c r="G10" s="36"/>
      <c r="H10" s="61"/>
      <c r="I10" s="61"/>
      <c r="J10" s="61"/>
      <c r="K10" s="61"/>
      <c r="L10" s="61"/>
      <c r="M10" s="61"/>
      <c r="N10" s="61"/>
      <c r="O10" s="61"/>
      <c r="P10" s="61"/>
      <c r="Q10" s="61"/>
    </row>
    <row r="11" spans="1:17" x14ac:dyDescent="0.3">
      <c r="A11" s="36"/>
      <c r="B11" s="64"/>
      <c r="C11" s="36"/>
      <c r="D11" s="63"/>
      <c r="E11" s="63"/>
      <c r="F11" s="36"/>
      <c r="G11" s="36"/>
      <c r="H11" s="61"/>
      <c r="I11" s="61"/>
      <c r="J11" s="61"/>
      <c r="K11" s="61"/>
      <c r="L11" s="61"/>
      <c r="M11" s="61"/>
      <c r="N11" s="61"/>
      <c r="O11" s="61"/>
      <c r="P11" s="61"/>
      <c r="Q11" s="61"/>
    </row>
    <row r="12" spans="1:17" ht="31.5" x14ac:dyDescent="0.3">
      <c r="A12" s="36"/>
      <c r="B12" s="64"/>
      <c r="C12" s="37" t="s">
        <v>103</v>
      </c>
      <c r="D12" s="33" t="s">
        <v>100</v>
      </c>
      <c r="E12" s="63"/>
      <c r="F12" s="37" t="s">
        <v>99</v>
      </c>
      <c r="G12" s="33" t="s">
        <v>100</v>
      </c>
      <c r="H12" s="36"/>
      <c r="I12" s="36"/>
      <c r="J12" s="41" t="s">
        <v>106</v>
      </c>
      <c r="K12" s="47" t="s">
        <v>140</v>
      </c>
      <c r="L12" s="61"/>
      <c r="M12" s="61"/>
      <c r="N12" s="61"/>
      <c r="O12" s="61"/>
      <c r="P12" s="61"/>
      <c r="Q12" s="61"/>
    </row>
    <row r="13" spans="1:17" ht="47.25" x14ac:dyDescent="0.3">
      <c r="A13" s="36"/>
      <c r="B13" s="65" t="s">
        <v>4</v>
      </c>
      <c r="C13" s="76"/>
      <c r="D13" s="38" t="s">
        <v>5</v>
      </c>
      <c r="E13" s="66"/>
      <c r="F13" s="48" t="str">
        <f>IFERROR(VLOOKUP(CONCATENATE("North",C7,C8),'EU Values'!D44:E178,2,0),"Nepakanka duomenų")</f>
        <v>Nepakanka duomenų</v>
      </c>
      <c r="G13" s="38" t="s">
        <v>5</v>
      </c>
      <c r="H13" s="36"/>
      <c r="I13" s="36"/>
      <c r="J13" s="49" t="s">
        <v>144</v>
      </c>
      <c r="K13" s="46" t="s">
        <v>145</v>
      </c>
      <c r="L13" s="61"/>
      <c r="M13" s="61"/>
      <c r="N13" s="61"/>
      <c r="O13" s="61"/>
      <c r="P13" s="61"/>
      <c r="Q13" s="61"/>
    </row>
    <row r="14" spans="1:17" ht="47.25" x14ac:dyDescent="0.3">
      <c r="A14" s="36"/>
      <c r="B14" s="67" t="s">
        <v>6</v>
      </c>
      <c r="C14" s="76"/>
      <c r="D14" s="38" t="s">
        <v>5</v>
      </c>
      <c r="E14" s="66"/>
      <c r="F14" s="48" t="str">
        <f>IFERROR(VLOOKUP(CONCATENATE(C7,C8,C9),'EU Values'!D182:E341,2,0),"Nepakanka duomenų")</f>
        <v>Nepakanka duomenų</v>
      </c>
      <c r="G14" s="38" t="s">
        <v>5</v>
      </c>
      <c r="H14" s="36"/>
      <c r="I14" s="36"/>
      <c r="J14" s="50" t="s">
        <v>120</v>
      </c>
      <c r="K14" s="46" t="s">
        <v>145</v>
      </c>
      <c r="L14" s="61"/>
      <c r="M14" s="61"/>
      <c r="N14" s="61"/>
      <c r="O14" s="61"/>
      <c r="P14" s="61"/>
      <c r="Q14" s="61"/>
    </row>
    <row r="15" spans="1:17" ht="63" x14ac:dyDescent="0.3">
      <c r="A15" s="36"/>
      <c r="B15" s="67" t="s">
        <v>114</v>
      </c>
      <c r="C15" s="76"/>
      <c r="D15" s="38" t="s">
        <v>101</v>
      </c>
      <c r="E15" s="68"/>
      <c r="F15" s="48" t="str">
        <f>IFERROR(VLOOKUP(CONCATENATE(C6,C8),'EU Values'!D345:E354,2,0),"Nepakanka duomenų")</f>
        <v>Nepakanka duomenų</v>
      </c>
      <c r="G15" s="38" t="s">
        <v>101</v>
      </c>
      <c r="H15" s="36"/>
      <c r="I15" s="36"/>
      <c r="J15" s="50" t="s">
        <v>121</v>
      </c>
      <c r="K15" s="46" t="s">
        <v>141</v>
      </c>
      <c r="L15" s="61"/>
      <c r="M15" s="61"/>
      <c r="N15" s="61"/>
      <c r="O15" s="61"/>
      <c r="P15" s="61"/>
      <c r="Q15" s="61"/>
    </row>
    <row r="16" spans="1:17" ht="31.5" x14ac:dyDescent="0.3">
      <c r="A16" s="36"/>
      <c r="B16" s="67" t="s">
        <v>115</v>
      </c>
      <c r="C16" s="76"/>
      <c r="D16" s="38" t="s">
        <v>5</v>
      </c>
      <c r="E16" s="66"/>
      <c r="F16" s="48" t="str">
        <f>IFERROR(VLOOKUP(CONCATENATE("North",C6,C8),'EU Values'!D358:E387,2,0),"Nepakanka duomenų")</f>
        <v>Nepakanka duomenų</v>
      </c>
      <c r="G16" s="38" t="s">
        <v>5</v>
      </c>
      <c r="H16" s="36"/>
      <c r="I16" s="36"/>
      <c r="J16" s="49" t="s">
        <v>139</v>
      </c>
      <c r="K16" s="46" t="s">
        <v>143</v>
      </c>
      <c r="L16" s="61"/>
      <c r="M16" s="61"/>
      <c r="N16" s="61"/>
      <c r="O16" s="61"/>
      <c r="P16" s="61"/>
      <c r="Q16" s="61"/>
    </row>
    <row r="17" spans="1:20" ht="63" x14ac:dyDescent="0.3">
      <c r="A17" s="36"/>
      <c r="B17" s="67" t="s">
        <v>7</v>
      </c>
      <c r="C17" s="76"/>
      <c r="D17" s="38" t="s">
        <v>8</v>
      </c>
      <c r="E17" s="68"/>
      <c r="F17" s="36"/>
      <c r="G17" s="36"/>
      <c r="H17" s="36"/>
      <c r="I17" s="36"/>
      <c r="J17" s="51" t="s">
        <v>113</v>
      </c>
      <c r="K17" s="46" t="s">
        <v>142</v>
      </c>
      <c r="L17" s="61"/>
      <c r="M17" s="61"/>
      <c r="N17" s="61"/>
      <c r="O17" s="61"/>
      <c r="P17" s="61"/>
      <c r="Q17" s="61"/>
    </row>
    <row r="18" spans="1:20" x14ac:dyDescent="0.3">
      <c r="A18" s="36"/>
      <c r="B18" s="36"/>
      <c r="C18" s="36"/>
      <c r="D18" s="36"/>
      <c r="E18" s="36"/>
      <c r="F18" s="36"/>
      <c r="G18" s="36"/>
      <c r="H18" s="36"/>
      <c r="I18" s="36"/>
      <c r="J18" s="36"/>
      <c r="K18" s="61"/>
      <c r="L18" s="36"/>
      <c r="M18" s="36"/>
      <c r="N18" s="36"/>
      <c r="O18" s="36"/>
      <c r="P18" s="36"/>
      <c r="Q18" s="36"/>
      <c r="T18" s="69"/>
    </row>
    <row r="19" spans="1:20" ht="19.5" x14ac:dyDescent="0.3">
      <c r="A19" s="36"/>
      <c r="B19" s="35" t="s">
        <v>110</v>
      </c>
      <c r="C19" s="56"/>
      <c r="D19" s="56"/>
      <c r="E19" s="56"/>
      <c r="F19" s="56"/>
      <c r="G19" s="56"/>
      <c r="H19" s="56"/>
      <c r="I19" s="56"/>
      <c r="J19" s="57"/>
      <c r="K19" s="57"/>
      <c r="L19" s="57"/>
      <c r="M19" s="57"/>
      <c r="N19" s="57"/>
      <c r="O19" s="57"/>
      <c r="P19" s="57"/>
      <c r="Q19" s="57"/>
    </row>
    <row r="20" spans="1:20" x14ac:dyDescent="0.3">
      <c r="A20" s="36"/>
      <c r="B20" s="36"/>
      <c r="C20" s="36"/>
      <c r="D20" s="63"/>
      <c r="E20" s="63"/>
      <c r="F20" s="36"/>
      <c r="G20" s="36"/>
      <c r="H20" s="61"/>
      <c r="I20" s="61"/>
      <c r="J20" s="61"/>
      <c r="K20" s="61"/>
      <c r="L20" s="61"/>
      <c r="M20" s="61"/>
      <c r="N20" s="61"/>
      <c r="O20" s="61"/>
      <c r="P20" s="61"/>
      <c r="Q20" s="61"/>
    </row>
    <row r="21" spans="1:20" x14ac:dyDescent="0.3">
      <c r="A21" s="36"/>
      <c r="B21" s="36"/>
      <c r="C21" s="36"/>
      <c r="D21" s="63"/>
      <c r="E21" s="63"/>
      <c r="F21" s="36"/>
      <c r="G21" s="36"/>
      <c r="H21" s="61"/>
      <c r="I21" s="61"/>
      <c r="J21" s="61"/>
      <c r="K21" s="61"/>
      <c r="L21" s="61"/>
      <c r="M21" s="61"/>
      <c r="N21" s="61"/>
      <c r="O21" s="61"/>
      <c r="P21" s="61"/>
      <c r="Q21" s="61"/>
    </row>
    <row r="22" spans="1:20" ht="16.5" x14ac:dyDescent="0.3">
      <c r="A22" s="36"/>
      <c r="B22" s="77" t="s">
        <v>156</v>
      </c>
      <c r="C22" s="77"/>
      <c r="D22" s="77"/>
      <c r="E22" s="77"/>
      <c r="F22" s="77"/>
      <c r="G22" s="77"/>
      <c r="H22" s="70"/>
      <c r="I22" s="70"/>
      <c r="J22" s="61"/>
      <c r="K22" s="61"/>
      <c r="L22" s="61"/>
      <c r="M22" s="61"/>
      <c r="N22" s="61"/>
      <c r="O22" s="61"/>
      <c r="P22" s="61"/>
      <c r="Q22" s="61"/>
    </row>
    <row r="23" spans="1:20" x14ac:dyDescent="0.3">
      <c r="A23" s="36"/>
      <c r="B23" s="36"/>
      <c r="C23" s="36"/>
      <c r="D23" s="63"/>
      <c r="E23" s="63"/>
      <c r="F23" s="36"/>
      <c r="G23" s="36"/>
      <c r="H23" s="61"/>
      <c r="I23" s="61"/>
      <c r="J23" s="61"/>
      <c r="K23" s="61"/>
      <c r="L23" s="61"/>
      <c r="M23" s="61"/>
      <c r="N23" s="61"/>
      <c r="O23" s="61"/>
      <c r="P23" s="61"/>
      <c r="Q23" s="61"/>
    </row>
    <row r="24" spans="1:20" x14ac:dyDescent="0.3">
      <c r="A24" s="36"/>
      <c r="B24" s="36"/>
      <c r="C24" s="36"/>
      <c r="D24" s="63"/>
      <c r="E24" s="63"/>
      <c r="F24" s="36"/>
      <c r="G24" s="36"/>
      <c r="H24" s="61"/>
      <c r="I24" s="61"/>
      <c r="J24" s="61"/>
      <c r="K24" s="61"/>
      <c r="L24" s="61"/>
      <c r="M24" s="61"/>
      <c r="N24" s="61"/>
      <c r="O24" s="61"/>
      <c r="P24" s="61"/>
      <c r="Q24" s="61"/>
    </row>
    <row r="25" spans="1:20" x14ac:dyDescent="0.3">
      <c r="A25" s="36"/>
      <c r="B25" s="36"/>
      <c r="C25" s="36"/>
      <c r="D25" s="63"/>
      <c r="E25" s="63"/>
      <c r="F25" s="36"/>
      <c r="G25" s="36"/>
      <c r="H25" s="61"/>
      <c r="I25" s="61"/>
      <c r="J25" s="61"/>
      <c r="K25" s="61"/>
      <c r="L25" s="61"/>
      <c r="M25" s="61"/>
      <c r="N25" s="61"/>
      <c r="O25" s="61"/>
      <c r="P25" s="61"/>
      <c r="Q25" s="61"/>
    </row>
    <row r="26" spans="1:20" ht="19.5" x14ac:dyDescent="0.3">
      <c r="A26" s="36"/>
      <c r="B26" s="35" t="s">
        <v>105</v>
      </c>
      <c r="C26" s="56"/>
      <c r="D26" s="56"/>
      <c r="E26" s="56"/>
      <c r="F26" s="56"/>
      <c r="G26" s="56"/>
      <c r="H26" s="56"/>
      <c r="I26" s="56"/>
      <c r="J26" s="61"/>
      <c r="K26" s="61"/>
      <c r="L26" s="61"/>
      <c r="M26" s="61"/>
      <c r="N26" s="61"/>
      <c r="O26" s="61"/>
      <c r="P26" s="61"/>
      <c r="Q26" s="61"/>
    </row>
    <row r="27" spans="1:20" ht="19.5" x14ac:dyDescent="0.3">
      <c r="A27" s="36"/>
      <c r="B27" s="71"/>
      <c r="C27" s="72"/>
      <c r="D27" s="72"/>
      <c r="E27" s="72"/>
      <c r="F27" s="72"/>
      <c r="G27" s="72"/>
      <c r="H27" s="72"/>
      <c r="I27" s="72"/>
      <c r="J27" s="61"/>
      <c r="K27" s="61"/>
      <c r="L27" s="61"/>
      <c r="M27" s="61"/>
      <c r="N27" s="61"/>
      <c r="O27" s="61"/>
      <c r="P27" s="61"/>
      <c r="Q27" s="61"/>
    </row>
    <row r="28" spans="1:20" ht="31.5" x14ac:dyDescent="0.3">
      <c r="A28" s="36"/>
      <c r="B28" s="36"/>
      <c r="C28" s="37" t="s">
        <v>104</v>
      </c>
      <c r="D28" s="33" t="s">
        <v>100</v>
      </c>
      <c r="E28" s="36"/>
      <c r="F28" s="78" t="s">
        <v>106</v>
      </c>
      <c r="G28" s="79"/>
      <c r="H28" s="80"/>
      <c r="I28" s="36"/>
      <c r="J28" s="61"/>
      <c r="K28" s="61"/>
      <c r="L28" s="61"/>
      <c r="M28" s="61"/>
      <c r="N28" s="61"/>
      <c r="O28" s="61"/>
      <c r="P28" s="61"/>
      <c r="Q28" s="61"/>
    </row>
    <row r="29" spans="1:20" x14ac:dyDescent="0.3">
      <c r="A29" s="36"/>
      <c r="B29" s="36"/>
      <c r="C29" s="52" t="str">
        <f>IFERROR(((C15*C17)-(C14/C13*C15*C17))*C16,"Nepakanka duomenų")</f>
        <v>Nepakanka duomenų</v>
      </c>
      <c r="D29" s="38" t="s">
        <v>102</v>
      </c>
      <c r="E29" s="36"/>
      <c r="F29" s="81" t="s">
        <v>107</v>
      </c>
      <c r="G29" s="82"/>
      <c r="H29" s="83"/>
      <c r="I29" s="36"/>
      <c r="J29" s="61"/>
      <c r="K29" s="61"/>
      <c r="L29" s="61"/>
      <c r="M29" s="61"/>
      <c r="N29" s="61"/>
      <c r="O29" s="61"/>
      <c r="P29" s="61"/>
      <c r="Q29" s="61"/>
    </row>
    <row r="30" spans="1:20" x14ac:dyDescent="0.3">
      <c r="A30" s="36"/>
      <c r="B30" s="73"/>
      <c r="C30" s="61"/>
      <c r="D30" s="61"/>
      <c r="E30" s="61"/>
      <c r="F30" s="61"/>
      <c r="G30" s="61"/>
      <c r="H30" s="61"/>
      <c r="I30" s="61"/>
      <c r="J30" s="61"/>
      <c r="K30" s="61"/>
      <c r="L30" s="61"/>
      <c r="M30" s="61"/>
      <c r="N30" s="61"/>
      <c r="O30" s="61"/>
      <c r="P30" s="61"/>
      <c r="Q30" s="61"/>
    </row>
    <row r="31" spans="1:20" x14ac:dyDescent="0.3">
      <c r="A31" s="36"/>
      <c r="B31" s="36"/>
      <c r="C31" s="36"/>
      <c r="D31" s="36"/>
      <c r="E31" s="36"/>
      <c r="F31" s="36"/>
      <c r="G31" s="36"/>
      <c r="H31" s="36"/>
      <c r="I31" s="36"/>
      <c r="J31" s="36"/>
      <c r="K31" s="36"/>
      <c r="L31" s="61"/>
      <c r="M31" s="36"/>
      <c r="N31" s="36"/>
      <c r="O31" s="36"/>
      <c r="P31" s="36"/>
      <c r="Q31" s="36"/>
    </row>
    <row r="32" spans="1:20" x14ac:dyDescent="0.3">
      <c r="B32" s="36" t="s">
        <v>108</v>
      </c>
    </row>
    <row r="33" spans="2:10" x14ac:dyDescent="0.3">
      <c r="B33" s="36" t="s">
        <v>109</v>
      </c>
    </row>
    <row r="35" spans="2:10" x14ac:dyDescent="0.3">
      <c r="J35" s="74" t="s">
        <v>147</v>
      </c>
    </row>
    <row r="36" spans="2:10" x14ac:dyDescent="0.3">
      <c r="J36" s="34" t="s">
        <v>149</v>
      </c>
    </row>
    <row r="37" spans="2:10" ht="63" x14ac:dyDescent="0.3">
      <c r="J37" s="75" t="s">
        <v>146</v>
      </c>
    </row>
    <row r="38" spans="2:10" x14ac:dyDescent="0.3">
      <c r="J38" s="34" t="s">
        <v>150</v>
      </c>
    </row>
  </sheetData>
  <sheetProtection algorithmName="SHA-512" hashValue="nIQa717MYVPwUTJLqifyfQfepwV8YsZqaN3QKVkNKoKYTQuzz9n6trifa5tETYqwQQa5EnMWDn09bbvBAwD1RQ==" saltValue="hT6UHTzEZpGShq6p9A6VOw==" spinCount="100000" sheet="1" objects="1" scenarios="1"/>
  <mergeCells count="9">
    <mergeCell ref="B22:G22"/>
    <mergeCell ref="F28:H28"/>
    <mergeCell ref="F29:H29"/>
    <mergeCell ref="B4:H4"/>
    <mergeCell ref="J4:N4"/>
    <mergeCell ref="E7:J7"/>
    <mergeCell ref="E6:J6"/>
    <mergeCell ref="E8:J8"/>
    <mergeCell ref="E9:J9"/>
  </mergeCells>
  <dataValidations count="3">
    <dataValidation type="list" allowBlank="1" showInputMessage="1" showErrorMessage="1" sqref="C7" xr:uid="{00000000-0002-0000-0000-000002000000}">
      <formula1>INDIRECT(C6)</formula1>
    </dataValidation>
    <dataValidation type="list" allowBlank="1" showInputMessage="1" showErrorMessage="1" sqref="C8" xr:uid="{00000000-0002-0000-0000-000003000000}">
      <formula1>End_use</formula1>
    </dataValidation>
    <dataValidation type="list" allowBlank="1" showInputMessage="1" showErrorMessage="1" sqref="C9" xr:uid="{00000000-0002-0000-0000-000004000000}">
      <formula1>BAC_classes</formula1>
    </dataValidation>
  </dataValidations>
  <hyperlinks>
    <hyperlink ref="J36" r:id="rId1" display="1. Standardized saving methodologies Energy, CO2 savings and costs.2023. Deliverable D2.2 of project &quot;Streamlining Energy Savings Calculations&quot;. Prieiga per internetą: &lt;https://streamsave.eu/wp-content/uploads/2022/09/D2-2_PracticalGuidance_final_June23.pdf&gt;" xr:uid="{6A94D242-A783-41E2-9F79-1FBF127FE696}"/>
    <hyperlink ref="J38" r:id="rId2" xr:uid="{53CE8A50-0D6E-45C3-855A-3C8BCCC07A5A}"/>
  </hyperlinks>
  <pageMargins left="0.7" right="0.7" top="0.78740157499999996" bottom="0.78740157499999996" header="0.3" footer="0.3"/>
  <pageSetup paperSize="9" orientation="portrait" r:id="rId3"/>
  <drawing r:id="rId4"/>
  <extLst>
    <ext xmlns:x14="http://schemas.microsoft.com/office/spreadsheetml/2009/9/main" uri="{CCE6A557-97BC-4b89-ADB6-D9C93CAAB3DF}">
      <x14:dataValidations xmlns:xm="http://schemas.microsoft.com/office/excel/2006/main" count="1">
        <x14:dataValidation type="list" showInputMessage="1" showErrorMessage="1" xr:uid="{00000000-0002-0000-0000-000006000000}">
          <x14:formula1>
            <xm:f>Lists!$A$7:$B$7</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32"/>
  <sheetViews>
    <sheetView topLeftCell="A29" workbookViewId="0">
      <selection activeCell="E44" sqref="E44:E47"/>
    </sheetView>
  </sheetViews>
  <sheetFormatPr defaultColWidth="11.5546875" defaultRowHeight="15.75" x14ac:dyDescent="0.3"/>
  <cols>
    <col min="1" max="1" width="41" customWidth="1"/>
    <col min="2" max="2" width="22.5546875" bestFit="1" customWidth="1"/>
    <col min="3" max="3" width="16.44140625" customWidth="1"/>
    <col min="4" max="4" width="28.44140625" hidden="1" customWidth="1"/>
    <col min="5" max="5" width="25.6640625" style="8" bestFit="1" customWidth="1"/>
    <col min="6" max="6" width="11.5546875" style="8"/>
    <col min="8" max="8" width="37.5546875" customWidth="1"/>
  </cols>
  <sheetData>
    <row r="1" spans="1:4" ht="27" x14ac:dyDescent="0.45">
      <c r="A1" s="1" t="s">
        <v>0</v>
      </c>
    </row>
    <row r="2" spans="1:4" ht="33" x14ac:dyDescent="0.35">
      <c r="A2" s="2" t="s">
        <v>13</v>
      </c>
      <c r="B2" s="3" t="s">
        <v>14</v>
      </c>
      <c r="C2" s="3" t="s">
        <v>15</v>
      </c>
      <c r="D2" s="18" t="s">
        <v>16</v>
      </c>
    </row>
    <row r="3" spans="1:4" x14ac:dyDescent="0.3">
      <c r="A3" s="20" t="s">
        <v>17</v>
      </c>
      <c r="B3" s="21">
        <v>133.30000000000001</v>
      </c>
      <c r="C3" s="22">
        <v>2.2813398011843931</v>
      </c>
      <c r="D3" s="4"/>
    </row>
    <row r="4" spans="1:4" x14ac:dyDescent="0.3">
      <c r="A4" s="20" t="s">
        <v>18</v>
      </c>
      <c r="B4" s="21">
        <v>209.9</v>
      </c>
      <c r="C4" s="22">
        <v>1.6631285859362606</v>
      </c>
      <c r="D4" s="4"/>
    </row>
    <row r="5" spans="1:4" x14ac:dyDescent="0.3">
      <c r="A5" s="20" t="s">
        <v>19</v>
      </c>
      <c r="B5" s="21">
        <v>201.96</v>
      </c>
      <c r="C5" s="22">
        <v>1.006997626587018</v>
      </c>
      <c r="D5" s="4"/>
    </row>
    <row r="6" spans="1:4" x14ac:dyDescent="0.3">
      <c r="A6" s="20" t="s">
        <v>20</v>
      </c>
      <c r="B6" s="21">
        <v>266.76000000000005</v>
      </c>
      <c r="C6" s="22">
        <v>1.1187108392053828</v>
      </c>
      <c r="D6" s="4"/>
    </row>
    <row r="7" spans="1:4" x14ac:dyDescent="0.3">
      <c r="A7" s="20" t="s">
        <v>21</v>
      </c>
      <c r="B7" s="21">
        <v>249.48000000000002</v>
      </c>
      <c r="C7" s="22">
        <v>1.1187108392053828</v>
      </c>
      <c r="D7" s="4"/>
    </row>
    <row r="8" spans="1:4" x14ac:dyDescent="0.3">
      <c r="A8" s="20" t="s">
        <v>22</v>
      </c>
      <c r="B8" s="21">
        <v>0</v>
      </c>
      <c r="C8" s="22">
        <v>1.0008121069200384</v>
      </c>
      <c r="D8" s="4"/>
    </row>
    <row r="9" spans="1:4" x14ac:dyDescent="0.3">
      <c r="A9" s="20" t="s">
        <v>23</v>
      </c>
      <c r="B9" s="21">
        <v>0</v>
      </c>
      <c r="C9" s="22">
        <v>1.0008121069200384</v>
      </c>
      <c r="D9" s="4"/>
    </row>
    <row r="10" spans="1:4" x14ac:dyDescent="0.3">
      <c r="A10" s="20" t="s">
        <v>24</v>
      </c>
      <c r="B10" s="21">
        <v>0</v>
      </c>
      <c r="C10" s="22">
        <v>1.0008121069200384</v>
      </c>
      <c r="D10" s="4"/>
    </row>
    <row r="11" spans="1:4" x14ac:dyDescent="0.3">
      <c r="A11" s="20" t="s">
        <v>25</v>
      </c>
      <c r="B11" s="21">
        <v>0</v>
      </c>
      <c r="C11" s="22">
        <v>1.0320594242406544</v>
      </c>
      <c r="D11" s="4"/>
    </row>
    <row r="12" spans="1:4" x14ac:dyDescent="0.3">
      <c r="A12" s="20" t="s">
        <v>26</v>
      </c>
      <c r="B12" s="21">
        <v>0</v>
      </c>
      <c r="C12" s="22">
        <v>1.0008121069200384</v>
      </c>
      <c r="D12" s="4"/>
    </row>
    <row r="13" spans="1:4" x14ac:dyDescent="0.3">
      <c r="A13" s="20" t="s">
        <v>27</v>
      </c>
      <c r="B13" s="21">
        <v>0</v>
      </c>
      <c r="C13" s="22">
        <v>1.0008121069200384</v>
      </c>
      <c r="D13" s="4"/>
    </row>
    <row r="14" spans="1:4" x14ac:dyDescent="0.3">
      <c r="A14" s="20" t="s">
        <v>28</v>
      </c>
      <c r="B14" s="21">
        <v>258.84000000000003</v>
      </c>
      <c r="C14" s="22">
        <v>1.1187108392053828</v>
      </c>
      <c r="D14" s="4"/>
    </row>
    <row r="15" spans="1:4" x14ac:dyDescent="0.3">
      <c r="A15" s="20" t="s">
        <v>29</v>
      </c>
      <c r="B15" s="21">
        <v>227.16000000000003</v>
      </c>
      <c r="C15" s="22">
        <v>1.1187108392053828</v>
      </c>
      <c r="D15" s="4"/>
    </row>
    <row r="16" spans="1:4" x14ac:dyDescent="0.3">
      <c r="A16" s="20" t="s">
        <v>30</v>
      </c>
      <c r="B16" s="21">
        <v>263.88000000000005</v>
      </c>
      <c r="C16" s="22">
        <v>1.1187108392053828</v>
      </c>
      <c r="D16" s="4"/>
    </row>
    <row r="17" spans="1:4" x14ac:dyDescent="0.3">
      <c r="A17" s="20" t="s">
        <v>31</v>
      </c>
      <c r="B17" s="21">
        <v>231.12000000000003</v>
      </c>
      <c r="C17" s="22">
        <v>1.1187108392053828</v>
      </c>
      <c r="D17" s="4"/>
    </row>
    <row r="18" spans="1:4" x14ac:dyDescent="0.3">
      <c r="A18" s="20" t="s">
        <v>32</v>
      </c>
      <c r="B18" s="21">
        <v>351.00000000000006</v>
      </c>
      <c r="C18" s="22">
        <v>1.1187108392053828</v>
      </c>
      <c r="D18" s="4"/>
    </row>
    <row r="19" spans="1:4" x14ac:dyDescent="0.3">
      <c r="A19" s="20" t="s">
        <v>33</v>
      </c>
      <c r="B19" s="21">
        <v>207.36</v>
      </c>
      <c r="C19" s="22">
        <v>1.1187108392053828</v>
      </c>
      <c r="D19" s="4"/>
    </row>
    <row r="20" spans="1:4" x14ac:dyDescent="0.3">
      <c r="A20" s="20" t="s">
        <v>34</v>
      </c>
      <c r="B20" s="21">
        <v>278.64000000000004</v>
      </c>
      <c r="C20" s="22">
        <v>1.1187108392053828</v>
      </c>
      <c r="D20" s="4"/>
    </row>
    <row r="21" spans="1:4" x14ac:dyDescent="0.3">
      <c r="A21" s="20" t="s">
        <v>35</v>
      </c>
      <c r="B21" s="21">
        <v>263.88000000000005</v>
      </c>
      <c r="C21" s="22">
        <v>1.1187108392053828</v>
      </c>
      <c r="D21" s="4"/>
    </row>
    <row r="22" spans="1:4" x14ac:dyDescent="0.3">
      <c r="A22" s="20" t="s">
        <v>36</v>
      </c>
      <c r="B22" s="21">
        <v>263.88000000000005</v>
      </c>
      <c r="C22" s="22">
        <v>1.1187108392053828</v>
      </c>
      <c r="D22" s="4"/>
    </row>
    <row r="23" spans="1:4" x14ac:dyDescent="0.3">
      <c r="A23" s="20" t="s">
        <v>37</v>
      </c>
      <c r="B23" s="21">
        <v>353.88000000000005</v>
      </c>
      <c r="C23" s="22">
        <v>1.0023608529460037</v>
      </c>
      <c r="D23" s="4"/>
    </row>
    <row r="24" spans="1:4" x14ac:dyDescent="0.3">
      <c r="A24" s="20" t="s">
        <v>38</v>
      </c>
      <c r="B24" s="21">
        <v>363.6</v>
      </c>
      <c r="C24" s="22">
        <v>1.0023608529460037</v>
      </c>
      <c r="D24" s="4"/>
    </row>
    <row r="25" spans="1:4" x14ac:dyDescent="0.3">
      <c r="A25" s="20" t="s">
        <v>39</v>
      </c>
      <c r="B25" s="21">
        <v>0</v>
      </c>
      <c r="C25" s="22">
        <v>1.0008121069200384</v>
      </c>
      <c r="D25" s="4"/>
    </row>
    <row r="26" spans="1:4" x14ac:dyDescent="0.3">
      <c r="A26" s="20" t="s">
        <v>40</v>
      </c>
      <c r="B26" s="21">
        <v>290.52000000000004</v>
      </c>
      <c r="C26" s="22">
        <v>1.0023608529460037</v>
      </c>
      <c r="D26" s="4"/>
    </row>
    <row r="27" spans="1:4" x14ac:dyDescent="0.3">
      <c r="A27" s="20" t="s">
        <v>41</v>
      </c>
      <c r="B27" s="21">
        <v>385.20000000000005</v>
      </c>
      <c r="C27" s="22">
        <v>1.0023608529460037</v>
      </c>
      <c r="D27" s="4"/>
    </row>
    <row r="28" spans="1:4" x14ac:dyDescent="0.3">
      <c r="A28" s="20" t="s">
        <v>42</v>
      </c>
      <c r="B28" s="21">
        <v>340.56000000000006</v>
      </c>
      <c r="C28" s="22">
        <v>1.0023608529460037</v>
      </c>
      <c r="D28" s="4"/>
    </row>
    <row r="29" spans="1:4" x14ac:dyDescent="0.3">
      <c r="A29" s="20" t="s">
        <v>43</v>
      </c>
      <c r="B29" s="21">
        <v>351.00000000000006</v>
      </c>
      <c r="C29" s="22">
        <v>1.0023608529460037</v>
      </c>
      <c r="D29" s="4"/>
    </row>
    <row r="30" spans="1:4" x14ac:dyDescent="0.3">
      <c r="A30" s="20" t="s">
        <v>44</v>
      </c>
      <c r="B30" s="21">
        <v>345.96000000000004</v>
      </c>
      <c r="C30" s="22">
        <v>1.0023608529460037</v>
      </c>
      <c r="D30" s="4"/>
    </row>
    <row r="31" spans="1:4" x14ac:dyDescent="0.3">
      <c r="A31" s="20" t="s">
        <v>45</v>
      </c>
      <c r="B31" s="21">
        <v>340.56000000000006</v>
      </c>
      <c r="C31" s="22">
        <v>1.0023608529460037</v>
      </c>
    </row>
    <row r="32" spans="1:4" x14ac:dyDescent="0.3">
      <c r="A32" s="20" t="s">
        <v>46</v>
      </c>
      <c r="B32" s="21">
        <v>514.80000000000007</v>
      </c>
      <c r="C32" s="22">
        <v>1.0000437657748948</v>
      </c>
      <c r="D32" s="4"/>
    </row>
    <row r="33" spans="1:5" x14ac:dyDescent="0.3">
      <c r="A33" s="20" t="s">
        <v>47</v>
      </c>
      <c r="B33" s="21">
        <v>936.00000000000011</v>
      </c>
      <c r="C33" s="22">
        <v>1.1020923472909578</v>
      </c>
      <c r="D33" s="4"/>
    </row>
    <row r="34" spans="1:5" x14ac:dyDescent="0.3">
      <c r="A34" s="20" t="s">
        <v>48</v>
      </c>
      <c r="B34" s="21">
        <v>159.84</v>
      </c>
      <c r="C34" s="22">
        <v>1.1020923472909578</v>
      </c>
      <c r="D34" s="4"/>
    </row>
    <row r="35" spans="1:5" x14ac:dyDescent="0.3">
      <c r="A35" s="20" t="s">
        <v>49</v>
      </c>
      <c r="B35" s="21">
        <v>655.20000000000005</v>
      </c>
      <c r="C35" s="22">
        <v>1.1020923472909578</v>
      </c>
      <c r="D35" s="4"/>
    </row>
    <row r="36" spans="1:5" x14ac:dyDescent="0.3">
      <c r="A36" s="20" t="s">
        <v>50</v>
      </c>
      <c r="B36" s="21">
        <v>385.20000000000005</v>
      </c>
      <c r="C36" s="22">
        <v>0.99999999999999978</v>
      </c>
      <c r="D36" s="4"/>
    </row>
    <row r="37" spans="1:5" x14ac:dyDescent="0.3">
      <c r="A37" s="23" t="s">
        <v>51</v>
      </c>
      <c r="B37" s="21">
        <f>B31</f>
        <v>340.56000000000006</v>
      </c>
      <c r="C37" s="22">
        <f>C31</f>
        <v>1.0023608529460037</v>
      </c>
      <c r="E37" t="s">
        <v>52</v>
      </c>
    </row>
    <row r="38" spans="1:5" x14ac:dyDescent="0.3">
      <c r="A38" s="23" t="s">
        <v>53</v>
      </c>
      <c r="B38" s="21">
        <v>0</v>
      </c>
      <c r="C38" s="22">
        <v>1</v>
      </c>
      <c r="D38" s="4"/>
    </row>
    <row r="39" spans="1:5" x14ac:dyDescent="0.3">
      <c r="A39" s="23" t="s">
        <v>54</v>
      </c>
      <c r="B39" s="21">
        <v>0</v>
      </c>
      <c r="C39" s="22">
        <v>1</v>
      </c>
      <c r="D39" s="4"/>
    </row>
    <row r="40" spans="1:5" x14ac:dyDescent="0.3">
      <c r="A40" s="20" t="s">
        <v>55</v>
      </c>
      <c r="B40" s="21">
        <v>381.6</v>
      </c>
      <c r="C40" s="22">
        <v>0.99999999999999978</v>
      </c>
      <c r="D40" s="4"/>
    </row>
    <row r="41" spans="1:5" ht="27" x14ac:dyDescent="0.45">
      <c r="A41" s="1" t="s">
        <v>56</v>
      </c>
    </row>
    <row r="42" spans="1:5" ht="17.25" x14ac:dyDescent="0.35">
      <c r="A42" s="13" t="s">
        <v>57</v>
      </c>
    </row>
    <row r="43" spans="1:5" x14ac:dyDescent="0.3">
      <c r="A43" s="10" t="s">
        <v>58</v>
      </c>
      <c r="B43" s="10" t="s">
        <v>1</v>
      </c>
      <c r="C43" s="10" t="s">
        <v>59</v>
      </c>
      <c r="D43" s="10"/>
      <c r="E43" s="14" t="s">
        <v>60</v>
      </c>
    </row>
    <row r="44" spans="1:5" x14ac:dyDescent="0.3">
      <c r="A44" s="20" t="s">
        <v>61</v>
      </c>
      <c r="B44" s="20" t="s">
        <v>125</v>
      </c>
      <c r="C44" s="20" t="s">
        <v>133</v>
      </c>
      <c r="D44" s="20" t="str">
        <f t="shared" ref="D44:D75" si="0">CONCATENATE(A44,B44,C44)</f>
        <v>NorthVienbučio namoPatalpų šildymas</v>
      </c>
      <c r="E44" s="24">
        <v>1.01</v>
      </c>
    </row>
    <row r="45" spans="1:5" x14ac:dyDescent="0.3">
      <c r="A45" s="20" t="s">
        <v>61</v>
      </c>
      <c r="B45" s="20" t="s">
        <v>125</v>
      </c>
      <c r="C45" s="20" t="s">
        <v>134</v>
      </c>
      <c r="D45" s="20" t="str">
        <f t="shared" si="0"/>
        <v>NorthVienbučio namoKaršto vandens ruošimas</v>
      </c>
      <c r="E45" s="24">
        <v>1.109</v>
      </c>
    </row>
    <row r="46" spans="1:5" x14ac:dyDescent="0.3">
      <c r="A46" s="20" t="s">
        <v>61</v>
      </c>
      <c r="B46" s="20" t="s">
        <v>125</v>
      </c>
      <c r="C46" s="20" t="s">
        <v>135</v>
      </c>
      <c r="D46" s="20" t="str">
        <f t="shared" si="0"/>
        <v>NorthVienbučio namoVėsinimas</v>
      </c>
      <c r="E46" s="24">
        <v>1.173</v>
      </c>
    </row>
    <row r="47" spans="1:5" x14ac:dyDescent="0.3">
      <c r="A47" s="20" t="s">
        <v>61</v>
      </c>
      <c r="B47" s="20" t="s">
        <v>125</v>
      </c>
      <c r="C47" s="20" t="s">
        <v>136</v>
      </c>
      <c r="D47" s="20" t="str">
        <f t="shared" si="0"/>
        <v>NorthVienbučio namoVėdinimas</v>
      </c>
      <c r="E47" s="24">
        <v>1.091</v>
      </c>
    </row>
    <row r="48" spans="1:5" x14ac:dyDescent="0.3">
      <c r="A48" s="20" t="s">
        <v>61</v>
      </c>
      <c r="B48" s="20" t="s">
        <v>125</v>
      </c>
      <c r="C48" s="20" t="s">
        <v>137</v>
      </c>
      <c r="D48" s="20" t="str">
        <f t="shared" si="0"/>
        <v>NorthVienbučio namoApšvietimas</v>
      </c>
      <c r="E48" s="24">
        <v>1.079</v>
      </c>
    </row>
    <row r="49" spans="1:18" x14ac:dyDescent="0.3">
      <c r="A49" s="20" t="s">
        <v>61</v>
      </c>
      <c r="B49" s="20" t="s">
        <v>126</v>
      </c>
      <c r="C49" s="20" t="s">
        <v>133</v>
      </c>
      <c r="D49" s="20" t="str">
        <f t="shared" si="0"/>
        <v>NorthDaugiabučio namoPatalpų šildymas</v>
      </c>
      <c r="E49" s="24">
        <v>1.004</v>
      </c>
    </row>
    <row r="50" spans="1:18" x14ac:dyDescent="0.3">
      <c r="A50" s="20" t="s">
        <v>61</v>
      </c>
      <c r="B50" s="20" t="s">
        <v>126</v>
      </c>
      <c r="C50" s="20" t="s">
        <v>134</v>
      </c>
      <c r="D50" s="20" t="str">
        <f t="shared" si="0"/>
        <v>NorthDaugiabučio namoKaršto vandens ruošimas</v>
      </c>
      <c r="E50" s="24">
        <v>1.109</v>
      </c>
    </row>
    <row r="51" spans="1:18" x14ac:dyDescent="0.3">
      <c r="A51" s="20" t="s">
        <v>61</v>
      </c>
      <c r="B51" s="20" t="s">
        <v>126</v>
      </c>
      <c r="C51" s="20" t="s">
        <v>135</v>
      </c>
      <c r="D51" s="20" t="str">
        <f t="shared" si="0"/>
        <v>NorthDaugiabučio namoVėsinimas</v>
      </c>
      <c r="E51" s="24">
        <v>1.163</v>
      </c>
    </row>
    <row r="52" spans="1:18" x14ac:dyDescent="0.3">
      <c r="A52" s="20" t="s">
        <v>61</v>
      </c>
      <c r="B52" s="20" t="s">
        <v>126</v>
      </c>
      <c r="C52" s="20" t="s">
        <v>136</v>
      </c>
      <c r="D52" s="20" t="str">
        <f t="shared" si="0"/>
        <v>NorthDaugiabučio namoVėdinimas</v>
      </c>
      <c r="E52" s="24">
        <v>1.0840000000000001</v>
      </c>
    </row>
    <row r="53" spans="1:18" x14ac:dyDescent="0.3">
      <c r="A53" s="20" t="s">
        <v>61</v>
      </c>
      <c r="B53" s="20" t="s">
        <v>126</v>
      </c>
      <c r="C53" s="20" t="s">
        <v>137</v>
      </c>
      <c r="D53" s="20" t="str">
        <f t="shared" si="0"/>
        <v>NorthDaugiabučio namoApšvietimas</v>
      </c>
      <c r="E53" s="24">
        <v>1.079</v>
      </c>
    </row>
    <row r="54" spans="1:18" x14ac:dyDescent="0.3">
      <c r="A54" s="20" t="s">
        <v>61</v>
      </c>
      <c r="B54" s="20" t="s">
        <v>127</v>
      </c>
      <c r="C54" s="20" t="s">
        <v>133</v>
      </c>
      <c r="D54" s="20" t="str">
        <f t="shared" si="0"/>
        <v>NorthBiurųPatalpų šildymas</v>
      </c>
      <c r="E54" s="24">
        <v>1.1950000000000001</v>
      </c>
      <c r="P54" s="5"/>
      <c r="Q54" s="5"/>
      <c r="R54" s="5"/>
    </row>
    <row r="55" spans="1:18" x14ac:dyDescent="0.3">
      <c r="A55" s="20" t="s">
        <v>61</v>
      </c>
      <c r="B55" s="20" t="s">
        <v>127</v>
      </c>
      <c r="C55" s="20" t="s">
        <v>134</v>
      </c>
      <c r="D55" s="20" t="str">
        <f t="shared" si="0"/>
        <v>NorthBiurųKaršto vandens ruošimas</v>
      </c>
      <c r="E55" s="24">
        <v>1.0189999999999999</v>
      </c>
    </row>
    <row r="56" spans="1:18" x14ac:dyDescent="0.3">
      <c r="A56" s="20" t="s">
        <v>61</v>
      </c>
      <c r="B56" s="20" t="s">
        <v>127</v>
      </c>
      <c r="C56" s="20" t="s">
        <v>135</v>
      </c>
      <c r="D56" s="20" t="str">
        <f t="shared" si="0"/>
        <v>NorthBiurųVėsinimas</v>
      </c>
      <c r="E56" s="24">
        <v>1.0820000000000001</v>
      </c>
    </row>
    <row r="57" spans="1:18" x14ac:dyDescent="0.3">
      <c r="A57" s="20" t="s">
        <v>61</v>
      </c>
      <c r="B57" s="20" t="s">
        <v>127</v>
      </c>
      <c r="C57" s="20" t="s">
        <v>136</v>
      </c>
      <c r="D57" s="20" t="str">
        <f t="shared" si="0"/>
        <v>NorthBiurųVėdinimas</v>
      </c>
      <c r="E57" s="24">
        <v>1.1379999999999999</v>
      </c>
    </row>
    <row r="58" spans="1:18" x14ac:dyDescent="0.3">
      <c r="A58" s="20" t="s">
        <v>61</v>
      </c>
      <c r="B58" s="20" t="s">
        <v>127</v>
      </c>
      <c r="C58" s="20" t="s">
        <v>137</v>
      </c>
      <c r="D58" s="20" t="str">
        <f t="shared" si="0"/>
        <v>NorthBiurųApšvietimas</v>
      </c>
      <c r="E58" s="24">
        <v>0.98899999999999999</v>
      </c>
    </row>
    <row r="59" spans="1:18" x14ac:dyDescent="0.3">
      <c r="A59" s="20" t="s">
        <v>61</v>
      </c>
      <c r="B59" s="20" t="s">
        <v>128</v>
      </c>
      <c r="C59" s="20" t="s">
        <v>133</v>
      </c>
      <c r="D59" s="20" t="str">
        <f t="shared" si="0"/>
        <v>NorthDidmeninės/mažmeninės prekybosPatalpų šildymas</v>
      </c>
      <c r="E59" s="24">
        <v>1.139</v>
      </c>
    </row>
    <row r="60" spans="1:18" x14ac:dyDescent="0.3">
      <c r="A60" s="20" t="s">
        <v>61</v>
      </c>
      <c r="B60" s="20" t="s">
        <v>128</v>
      </c>
      <c r="C60" s="20" t="s">
        <v>134</v>
      </c>
      <c r="D60" s="20" t="str">
        <f t="shared" si="0"/>
        <v>NorthDidmeninės/mažmeninės prekybosKaršto vandens ruošimas</v>
      </c>
      <c r="E60" s="24">
        <v>1.0920000000000001</v>
      </c>
    </row>
    <row r="61" spans="1:18" x14ac:dyDescent="0.3">
      <c r="A61" s="20" t="s">
        <v>61</v>
      </c>
      <c r="B61" s="20" t="s">
        <v>128</v>
      </c>
      <c r="C61" s="20" t="s">
        <v>135</v>
      </c>
      <c r="D61" s="20" t="str">
        <f t="shared" si="0"/>
        <v>NorthDidmeninės/mažmeninės prekybosVėsinimas</v>
      </c>
      <c r="E61" s="24">
        <v>1.0029999999999999</v>
      </c>
    </row>
    <row r="62" spans="1:18" x14ac:dyDescent="0.3">
      <c r="A62" s="20" t="s">
        <v>61</v>
      </c>
      <c r="B62" s="20" t="s">
        <v>128</v>
      </c>
      <c r="C62" s="20" t="s">
        <v>136</v>
      </c>
      <c r="D62" s="20" t="str">
        <f t="shared" si="0"/>
        <v>NorthDidmeninės/mažmeninės prekybosVėdinimas</v>
      </c>
      <c r="E62" s="24">
        <v>1.071</v>
      </c>
    </row>
    <row r="63" spans="1:18" x14ac:dyDescent="0.3">
      <c r="A63" s="20" t="s">
        <v>61</v>
      </c>
      <c r="B63" s="20" t="s">
        <v>128</v>
      </c>
      <c r="C63" s="20" t="s">
        <v>137</v>
      </c>
      <c r="D63" s="20" t="str">
        <f t="shared" si="0"/>
        <v>NorthDidmeninės/mažmeninės prekybosApšvietimas</v>
      </c>
      <c r="E63" s="24">
        <v>0.99099999999999999</v>
      </c>
    </row>
    <row r="64" spans="1:18" x14ac:dyDescent="0.3">
      <c r="A64" s="20" t="s">
        <v>61</v>
      </c>
      <c r="B64" s="20" t="s">
        <v>129</v>
      </c>
      <c r="C64" s="20" t="s">
        <v>133</v>
      </c>
      <c r="D64" s="20" t="str">
        <f t="shared" si="0"/>
        <v>NorthŠvietimoPatalpų šildymas</v>
      </c>
      <c r="E64" s="24">
        <v>1.1279999999999999</v>
      </c>
    </row>
    <row r="65" spans="1:5" customFormat="1" x14ac:dyDescent="0.3">
      <c r="A65" s="20" t="s">
        <v>61</v>
      </c>
      <c r="B65" s="20" t="s">
        <v>129</v>
      </c>
      <c r="C65" s="20" t="s">
        <v>134</v>
      </c>
      <c r="D65" s="20" t="str">
        <f t="shared" si="0"/>
        <v>NorthŠvietimoKaršto vandens ruošimas</v>
      </c>
      <c r="E65" s="24">
        <v>1.03</v>
      </c>
    </row>
    <row r="66" spans="1:5" customFormat="1" x14ac:dyDescent="0.3">
      <c r="A66" s="20" t="s">
        <v>61</v>
      </c>
      <c r="B66" s="20" t="s">
        <v>129</v>
      </c>
      <c r="C66" s="20" t="s">
        <v>135</v>
      </c>
      <c r="D66" s="20" t="str">
        <f t="shared" si="0"/>
        <v>NorthŠvietimoVėsinimas</v>
      </c>
      <c r="E66" s="24">
        <v>0.80500000000000005</v>
      </c>
    </row>
    <row r="67" spans="1:5" customFormat="1" x14ac:dyDescent="0.3">
      <c r="A67" s="20" t="s">
        <v>61</v>
      </c>
      <c r="B67" s="20" t="s">
        <v>129</v>
      </c>
      <c r="C67" s="20" t="s">
        <v>136</v>
      </c>
      <c r="D67" s="20" t="str">
        <f t="shared" si="0"/>
        <v>NorthŠvietimoVėdinimas</v>
      </c>
      <c r="E67" s="24">
        <v>0.96599999999999997</v>
      </c>
    </row>
    <row r="68" spans="1:5" customFormat="1" x14ac:dyDescent="0.3">
      <c r="A68" s="20" t="s">
        <v>61</v>
      </c>
      <c r="B68" s="20" t="s">
        <v>129</v>
      </c>
      <c r="C68" s="20" t="s">
        <v>137</v>
      </c>
      <c r="D68" s="20" t="str">
        <f t="shared" si="0"/>
        <v>NorthŠvietimoApšvietimas</v>
      </c>
      <c r="E68" s="24">
        <v>0.99099999999999999</v>
      </c>
    </row>
    <row r="69" spans="1:5" customFormat="1" x14ac:dyDescent="0.3">
      <c r="A69" s="20" t="s">
        <v>61</v>
      </c>
      <c r="B69" s="20" t="s">
        <v>130</v>
      </c>
      <c r="C69" s="20" t="s">
        <v>133</v>
      </c>
      <c r="D69" s="20" t="str">
        <f t="shared" si="0"/>
        <v>NorthLigoninės/sveikatos priežiūrosPatalpų šildymas</v>
      </c>
      <c r="E69" s="24">
        <v>1</v>
      </c>
    </row>
    <row r="70" spans="1:5" customFormat="1" x14ac:dyDescent="0.3">
      <c r="A70" s="20" t="s">
        <v>61</v>
      </c>
      <c r="B70" s="20" t="s">
        <v>130</v>
      </c>
      <c r="C70" s="20" t="s">
        <v>134</v>
      </c>
      <c r="D70" s="20" t="str">
        <f t="shared" si="0"/>
        <v>NorthLigoninės/sveikatos priežiūrosKaršto vandens ruošimas</v>
      </c>
      <c r="E70" s="24">
        <v>0.99199999999999999</v>
      </c>
    </row>
    <row r="71" spans="1:5" customFormat="1" x14ac:dyDescent="0.3">
      <c r="A71" s="20" t="s">
        <v>61</v>
      </c>
      <c r="B71" s="20" t="s">
        <v>130</v>
      </c>
      <c r="C71" s="20" t="s">
        <v>135</v>
      </c>
      <c r="D71" s="20" t="str">
        <f t="shared" si="0"/>
        <v>NorthLigoninės/sveikatos priežiūrosVėsinimas</v>
      </c>
      <c r="E71" s="24">
        <v>0.61699999999999999</v>
      </c>
    </row>
    <row r="72" spans="1:5" customFormat="1" x14ac:dyDescent="0.3">
      <c r="A72" s="20" t="s">
        <v>61</v>
      </c>
      <c r="B72" s="20" t="s">
        <v>130</v>
      </c>
      <c r="C72" s="20" t="s">
        <v>136</v>
      </c>
      <c r="D72" s="20" t="str">
        <f t="shared" si="0"/>
        <v>NorthLigoninės/sveikatos priežiūrosVėdinimas</v>
      </c>
      <c r="E72" s="24">
        <v>1</v>
      </c>
    </row>
    <row r="73" spans="1:5" customFormat="1" x14ac:dyDescent="0.3">
      <c r="A73" s="20" t="s">
        <v>61</v>
      </c>
      <c r="B73" s="20" t="s">
        <v>130</v>
      </c>
      <c r="C73" s="20" t="s">
        <v>137</v>
      </c>
      <c r="D73" s="20" t="str">
        <f t="shared" si="0"/>
        <v>NorthLigoninės/sveikatos priežiūrosApšvietimas</v>
      </c>
      <c r="E73" s="24">
        <v>1</v>
      </c>
    </row>
    <row r="74" spans="1:5" customFormat="1" x14ac:dyDescent="0.3">
      <c r="A74" s="20" t="s">
        <v>61</v>
      </c>
      <c r="B74" s="20" t="s">
        <v>131</v>
      </c>
      <c r="C74" s="20" t="s">
        <v>133</v>
      </c>
      <c r="D74" s="20" t="str">
        <f t="shared" si="0"/>
        <v>NorthViešbučiųPatalpų šildymas</v>
      </c>
      <c r="E74" s="24">
        <v>1</v>
      </c>
    </row>
    <row r="75" spans="1:5" customFormat="1" x14ac:dyDescent="0.3">
      <c r="A75" s="20" t="s">
        <v>61</v>
      </c>
      <c r="B75" s="20" t="s">
        <v>131</v>
      </c>
      <c r="C75" s="20" t="s">
        <v>134</v>
      </c>
      <c r="D75" s="20" t="str">
        <f t="shared" si="0"/>
        <v>NorthViešbučiųKaršto vandens ruošimas</v>
      </c>
      <c r="E75" s="24">
        <v>0.99199999999999999</v>
      </c>
    </row>
    <row r="76" spans="1:5" customFormat="1" x14ac:dyDescent="0.3">
      <c r="A76" s="20" t="s">
        <v>61</v>
      </c>
      <c r="B76" s="20" t="s">
        <v>131</v>
      </c>
      <c r="C76" s="20" t="s">
        <v>135</v>
      </c>
      <c r="D76" s="20" t="str">
        <f t="shared" ref="D76:D107" si="1">CONCATENATE(A76,B76,C76)</f>
        <v>NorthViešbučiųVėsinimas</v>
      </c>
      <c r="E76" s="24">
        <v>0.61699999999999999</v>
      </c>
    </row>
    <row r="77" spans="1:5" customFormat="1" x14ac:dyDescent="0.3">
      <c r="A77" s="20" t="s">
        <v>61</v>
      </c>
      <c r="B77" s="20" t="s">
        <v>131</v>
      </c>
      <c r="C77" s="20" t="s">
        <v>136</v>
      </c>
      <c r="D77" s="20" t="str">
        <f t="shared" si="1"/>
        <v>NorthViešbučiųVėdinimas</v>
      </c>
      <c r="E77" s="24">
        <v>1</v>
      </c>
    </row>
    <row r="78" spans="1:5" customFormat="1" x14ac:dyDescent="0.3">
      <c r="A78" s="20" t="s">
        <v>61</v>
      </c>
      <c r="B78" s="20" t="s">
        <v>131</v>
      </c>
      <c r="C78" s="20" t="s">
        <v>137</v>
      </c>
      <c r="D78" s="20" t="str">
        <f t="shared" si="1"/>
        <v>NorthViešbučiųApšvietimas</v>
      </c>
      <c r="E78" s="24">
        <v>1</v>
      </c>
    </row>
    <row r="79" spans="1:5" customFormat="1" x14ac:dyDescent="0.3">
      <c r="A79" s="20" t="s">
        <v>61</v>
      </c>
      <c r="B79" s="20" t="s">
        <v>132</v>
      </c>
      <c r="C79" s="20" t="s">
        <v>133</v>
      </c>
      <c r="D79" s="20" t="str">
        <f t="shared" si="1"/>
        <v>NorthRestoranųPatalpų šildymas</v>
      </c>
      <c r="E79" s="24">
        <v>1</v>
      </c>
    </row>
    <row r="80" spans="1:5" customFormat="1" x14ac:dyDescent="0.3">
      <c r="A80" s="20" t="s">
        <v>61</v>
      </c>
      <c r="B80" s="20" t="s">
        <v>132</v>
      </c>
      <c r="C80" s="20" t="s">
        <v>134</v>
      </c>
      <c r="D80" s="20" t="str">
        <f t="shared" si="1"/>
        <v>NorthRestoranųKaršto vandens ruošimas</v>
      </c>
      <c r="E80" s="24">
        <v>0.99199999999999999</v>
      </c>
    </row>
    <row r="81" spans="1:5" customFormat="1" x14ac:dyDescent="0.3">
      <c r="A81" s="20" t="s">
        <v>61</v>
      </c>
      <c r="B81" s="20" t="s">
        <v>132</v>
      </c>
      <c r="C81" s="20" t="s">
        <v>135</v>
      </c>
      <c r="D81" s="20" t="str">
        <f t="shared" si="1"/>
        <v>NorthRestoranųVėsinimas</v>
      </c>
      <c r="E81" s="24">
        <v>0.61699999999999999</v>
      </c>
    </row>
    <row r="82" spans="1:5" customFormat="1" x14ac:dyDescent="0.3">
      <c r="A82" s="20" t="s">
        <v>61</v>
      </c>
      <c r="B82" s="20" t="s">
        <v>132</v>
      </c>
      <c r="C82" s="20" t="s">
        <v>136</v>
      </c>
      <c r="D82" s="20" t="str">
        <f t="shared" si="1"/>
        <v>NorthRestoranųVėdinimas</v>
      </c>
      <c r="E82" s="24">
        <v>1</v>
      </c>
    </row>
    <row r="83" spans="1:5" customFormat="1" x14ac:dyDescent="0.3">
      <c r="A83" s="20" t="s">
        <v>61</v>
      </c>
      <c r="B83" s="20" t="s">
        <v>132</v>
      </c>
      <c r="C83" s="20" t="s">
        <v>137</v>
      </c>
      <c r="D83" s="20" t="str">
        <f t="shared" si="1"/>
        <v>NorthRestoranųApšvietimas</v>
      </c>
      <c r="E83" s="24">
        <v>1</v>
      </c>
    </row>
    <row r="84" spans="1:5" customFormat="1" x14ac:dyDescent="0.3">
      <c r="A84" s="20" t="s">
        <v>61</v>
      </c>
      <c r="B84" s="20" t="s">
        <v>72</v>
      </c>
      <c r="C84" s="20" t="s">
        <v>133</v>
      </c>
      <c r="D84" s="20" t="str">
        <f t="shared" si="1"/>
        <v>NorthOtherPatalpų šildymas</v>
      </c>
      <c r="E84" s="24">
        <v>1.109</v>
      </c>
    </row>
    <row r="85" spans="1:5" customFormat="1" x14ac:dyDescent="0.3">
      <c r="A85" s="20" t="s">
        <v>61</v>
      </c>
      <c r="B85" s="20" t="s">
        <v>72</v>
      </c>
      <c r="C85" s="20" t="s">
        <v>134</v>
      </c>
      <c r="D85" s="20" t="str">
        <f t="shared" si="1"/>
        <v>NorthOtherKaršto vandens ruošimas</v>
      </c>
      <c r="E85" s="24">
        <v>1.03</v>
      </c>
    </row>
    <row r="86" spans="1:5" customFormat="1" x14ac:dyDescent="0.3">
      <c r="A86" s="20" t="s">
        <v>61</v>
      </c>
      <c r="B86" s="20" t="s">
        <v>72</v>
      </c>
      <c r="C86" s="20" t="s">
        <v>135</v>
      </c>
      <c r="D86" s="20" t="str">
        <f t="shared" si="1"/>
        <v>NorthOtherVėsinimas</v>
      </c>
      <c r="E86" s="24">
        <v>1.2</v>
      </c>
    </row>
    <row r="87" spans="1:5" customFormat="1" x14ac:dyDescent="0.3">
      <c r="A87" s="20" t="s">
        <v>61</v>
      </c>
      <c r="B87" s="20" t="s">
        <v>72</v>
      </c>
      <c r="C87" s="20" t="s">
        <v>136</v>
      </c>
      <c r="D87" s="20" t="str">
        <f t="shared" si="1"/>
        <v>NorthOtherVėdinimas</v>
      </c>
      <c r="E87" s="24">
        <v>1.1539999999999999</v>
      </c>
    </row>
    <row r="88" spans="1:5" customFormat="1" x14ac:dyDescent="0.3">
      <c r="A88" s="20" t="s">
        <v>61</v>
      </c>
      <c r="B88" s="20" t="s">
        <v>72</v>
      </c>
      <c r="C88" s="20" t="s">
        <v>137</v>
      </c>
      <c r="D88" s="20" t="str">
        <f t="shared" si="1"/>
        <v>NorthOtherApšvietimas</v>
      </c>
      <c r="E88" s="24">
        <v>1</v>
      </c>
    </row>
    <row r="89" spans="1:5" customFormat="1" x14ac:dyDescent="0.3">
      <c r="A89" s="20" t="s">
        <v>73</v>
      </c>
      <c r="B89" s="20" t="s">
        <v>125</v>
      </c>
      <c r="C89" s="20" t="s">
        <v>133</v>
      </c>
      <c r="D89" s="20" t="str">
        <f t="shared" si="1"/>
        <v>WestVienbučio namoPatalpų šildymas</v>
      </c>
      <c r="E89" s="24">
        <v>0.99099999999999999</v>
      </c>
    </row>
    <row r="90" spans="1:5" customFormat="1" x14ac:dyDescent="0.3">
      <c r="A90" s="20" t="s">
        <v>73</v>
      </c>
      <c r="B90" s="20" t="s">
        <v>125</v>
      </c>
      <c r="C90" s="20" t="s">
        <v>134</v>
      </c>
      <c r="D90" s="20" t="str">
        <f t="shared" si="1"/>
        <v>WestVienbučio namoKaršto vandens ruošimas</v>
      </c>
      <c r="E90" s="24">
        <v>1.109</v>
      </c>
    </row>
    <row r="91" spans="1:5" customFormat="1" x14ac:dyDescent="0.3">
      <c r="A91" s="20" t="s">
        <v>73</v>
      </c>
      <c r="B91" s="20" t="s">
        <v>125</v>
      </c>
      <c r="C91" s="20" t="s">
        <v>135</v>
      </c>
      <c r="D91" s="20" t="str">
        <f t="shared" si="1"/>
        <v>WestVienbučio namoVėsinimas</v>
      </c>
      <c r="E91" s="24">
        <v>1.173</v>
      </c>
    </row>
    <row r="92" spans="1:5" customFormat="1" x14ac:dyDescent="0.3">
      <c r="A92" s="20" t="s">
        <v>73</v>
      </c>
      <c r="B92" s="20" t="s">
        <v>125</v>
      </c>
      <c r="C92" s="20" t="s">
        <v>136</v>
      </c>
      <c r="D92" s="20" t="str">
        <f t="shared" si="1"/>
        <v>WestVienbučio namoVėdinimas</v>
      </c>
      <c r="E92" s="24">
        <v>1.0820000000000001</v>
      </c>
    </row>
    <row r="93" spans="1:5" customFormat="1" x14ac:dyDescent="0.3">
      <c r="A93" s="20" t="s">
        <v>73</v>
      </c>
      <c r="B93" s="20" t="s">
        <v>125</v>
      </c>
      <c r="C93" s="20" t="s">
        <v>137</v>
      </c>
      <c r="D93" s="20" t="str">
        <f t="shared" si="1"/>
        <v>WestVienbučio namoApšvietimas</v>
      </c>
      <c r="E93" s="24">
        <v>1.079</v>
      </c>
    </row>
    <row r="94" spans="1:5" customFormat="1" x14ac:dyDescent="0.3">
      <c r="A94" s="20" t="s">
        <v>73</v>
      </c>
      <c r="B94" s="20" t="s">
        <v>126</v>
      </c>
      <c r="C94" s="20" t="s">
        <v>133</v>
      </c>
      <c r="D94" s="20" t="str">
        <f t="shared" si="1"/>
        <v>WestDaugiabučio namoPatalpų šildymas</v>
      </c>
      <c r="E94" s="24">
        <v>0.98499999999999999</v>
      </c>
    </row>
    <row r="95" spans="1:5" customFormat="1" x14ac:dyDescent="0.3">
      <c r="A95" s="20" t="s">
        <v>73</v>
      </c>
      <c r="B95" s="20" t="s">
        <v>126</v>
      </c>
      <c r="C95" s="20" t="s">
        <v>134</v>
      </c>
      <c r="D95" s="20" t="str">
        <f t="shared" si="1"/>
        <v>WestDaugiabučio namoKaršto vandens ruošimas</v>
      </c>
      <c r="E95" s="24">
        <v>1.109</v>
      </c>
    </row>
    <row r="96" spans="1:5" customFormat="1" x14ac:dyDescent="0.3">
      <c r="A96" s="20" t="s">
        <v>73</v>
      </c>
      <c r="B96" s="20" t="s">
        <v>126</v>
      </c>
      <c r="C96" s="20" t="s">
        <v>135</v>
      </c>
      <c r="D96" s="20" t="str">
        <f t="shared" si="1"/>
        <v>WestDaugiabučio namoVėsinimas</v>
      </c>
      <c r="E96" s="24">
        <v>1.163</v>
      </c>
    </row>
    <row r="97" spans="1:5" customFormat="1" x14ac:dyDescent="0.3">
      <c r="A97" s="20" t="s">
        <v>73</v>
      </c>
      <c r="B97" s="20" t="s">
        <v>126</v>
      </c>
      <c r="C97" s="20" t="s">
        <v>136</v>
      </c>
      <c r="D97" s="20" t="str">
        <f t="shared" si="1"/>
        <v>WestDaugiabučio namoVėdinimas</v>
      </c>
      <c r="E97" s="24">
        <v>1.0740000000000001</v>
      </c>
    </row>
    <row r="98" spans="1:5" customFormat="1" x14ac:dyDescent="0.3">
      <c r="A98" s="20" t="s">
        <v>73</v>
      </c>
      <c r="B98" s="20" t="s">
        <v>126</v>
      </c>
      <c r="C98" s="20" t="s">
        <v>137</v>
      </c>
      <c r="D98" s="20" t="str">
        <f t="shared" si="1"/>
        <v>WestDaugiabučio namoApšvietimas</v>
      </c>
      <c r="E98" s="24">
        <v>1.079</v>
      </c>
    </row>
    <row r="99" spans="1:5" customFormat="1" x14ac:dyDescent="0.3">
      <c r="A99" s="20" t="s">
        <v>73</v>
      </c>
      <c r="B99" s="20" t="s">
        <v>127</v>
      </c>
      <c r="C99" s="20" t="s">
        <v>133</v>
      </c>
      <c r="D99" s="20" t="str">
        <f t="shared" si="1"/>
        <v>WestBiurųPatalpų šildymas</v>
      </c>
      <c r="E99" s="24">
        <v>1.1890000000000001</v>
      </c>
    </row>
    <row r="100" spans="1:5" customFormat="1" x14ac:dyDescent="0.3">
      <c r="A100" s="20" t="s">
        <v>73</v>
      </c>
      <c r="B100" s="20" t="s">
        <v>127</v>
      </c>
      <c r="C100" s="20" t="s">
        <v>134</v>
      </c>
      <c r="D100" s="20" t="str">
        <f t="shared" si="1"/>
        <v>WestBiurųKaršto vandens ruošimas</v>
      </c>
      <c r="E100" s="24">
        <v>1.0189999999999999</v>
      </c>
    </row>
    <row r="101" spans="1:5" customFormat="1" x14ac:dyDescent="0.3">
      <c r="A101" s="20" t="s">
        <v>73</v>
      </c>
      <c r="B101" s="20" t="s">
        <v>127</v>
      </c>
      <c r="C101" s="20" t="s">
        <v>135</v>
      </c>
      <c r="D101" s="20" t="str">
        <f t="shared" si="1"/>
        <v>WestBiurųVėsinimas</v>
      </c>
      <c r="E101" s="24">
        <v>1.0820000000000001</v>
      </c>
    </row>
    <row r="102" spans="1:5" customFormat="1" x14ac:dyDescent="0.3">
      <c r="A102" s="20" t="s">
        <v>73</v>
      </c>
      <c r="B102" s="20" t="s">
        <v>127</v>
      </c>
      <c r="C102" s="20" t="s">
        <v>136</v>
      </c>
      <c r="D102" s="20" t="str">
        <f t="shared" si="1"/>
        <v>WestBiurųVėdinimas</v>
      </c>
      <c r="E102" s="24">
        <v>1.135</v>
      </c>
    </row>
    <row r="103" spans="1:5" customFormat="1" x14ac:dyDescent="0.3">
      <c r="A103" s="20" t="s">
        <v>73</v>
      </c>
      <c r="B103" s="20" t="s">
        <v>127</v>
      </c>
      <c r="C103" s="20" t="s">
        <v>137</v>
      </c>
      <c r="D103" s="20" t="str">
        <f t="shared" si="1"/>
        <v>WestBiurųApšvietimas</v>
      </c>
      <c r="E103" s="24">
        <v>0.98899999999999999</v>
      </c>
    </row>
    <row r="104" spans="1:5" customFormat="1" x14ac:dyDescent="0.3">
      <c r="A104" s="20" t="s">
        <v>73</v>
      </c>
      <c r="B104" s="20" t="s">
        <v>128</v>
      </c>
      <c r="C104" s="20" t="s">
        <v>133</v>
      </c>
      <c r="D104" s="20" t="str">
        <f t="shared" si="1"/>
        <v>WestDidmeninės/mažmeninės prekybosPatalpų šildymas</v>
      </c>
      <c r="E104" s="24">
        <v>1.125</v>
      </c>
    </row>
    <row r="105" spans="1:5" customFormat="1" x14ac:dyDescent="0.3">
      <c r="A105" s="20" t="s">
        <v>73</v>
      </c>
      <c r="B105" s="20" t="s">
        <v>128</v>
      </c>
      <c r="C105" s="20" t="s">
        <v>134</v>
      </c>
      <c r="D105" s="20" t="str">
        <f t="shared" si="1"/>
        <v>WestDidmeninės/mažmeninės prekybosKaršto vandens ruošimas</v>
      </c>
      <c r="E105" s="24">
        <v>1.0920000000000001</v>
      </c>
    </row>
    <row r="106" spans="1:5" customFormat="1" x14ac:dyDescent="0.3">
      <c r="A106" s="20" t="s">
        <v>73</v>
      </c>
      <c r="B106" s="20" t="s">
        <v>128</v>
      </c>
      <c r="C106" s="20" t="s">
        <v>135</v>
      </c>
      <c r="D106" s="20" t="str">
        <f t="shared" si="1"/>
        <v>WestDidmeninės/mažmeninės prekybosVėsinimas</v>
      </c>
      <c r="E106" s="24">
        <v>1.0029999999999999</v>
      </c>
    </row>
    <row r="107" spans="1:5" customFormat="1" x14ac:dyDescent="0.3">
      <c r="A107" s="20" t="s">
        <v>73</v>
      </c>
      <c r="B107" s="20" t="s">
        <v>128</v>
      </c>
      <c r="C107" s="20" t="s">
        <v>136</v>
      </c>
      <c r="D107" s="20" t="str">
        <f t="shared" si="1"/>
        <v>WestDidmeninės/mažmeninės prekybosVėdinimas</v>
      </c>
      <c r="E107" s="24">
        <v>1.0640000000000001</v>
      </c>
    </row>
    <row r="108" spans="1:5" customFormat="1" x14ac:dyDescent="0.3">
      <c r="A108" s="20" t="s">
        <v>73</v>
      </c>
      <c r="B108" s="20" t="s">
        <v>128</v>
      </c>
      <c r="C108" s="20" t="s">
        <v>137</v>
      </c>
      <c r="D108" s="20" t="str">
        <f t="shared" ref="D108:D139" si="2">CONCATENATE(A108,B108,C108)</f>
        <v>WestDidmeninės/mažmeninės prekybosApšvietimas</v>
      </c>
      <c r="E108" s="24">
        <v>0.99099999999999999</v>
      </c>
    </row>
    <row r="109" spans="1:5" customFormat="1" x14ac:dyDescent="0.3">
      <c r="A109" s="20" t="s">
        <v>73</v>
      </c>
      <c r="B109" s="20" t="s">
        <v>129</v>
      </c>
      <c r="C109" s="20" t="s">
        <v>133</v>
      </c>
      <c r="D109" s="20" t="str">
        <f t="shared" si="2"/>
        <v>WestŠvietimoPatalpų šildymas</v>
      </c>
      <c r="E109" s="24">
        <v>1.1279999999999999</v>
      </c>
    </row>
    <row r="110" spans="1:5" customFormat="1" x14ac:dyDescent="0.3">
      <c r="A110" s="20" t="s">
        <v>73</v>
      </c>
      <c r="B110" s="20" t="s">
        <v>129</v>
      </c>
      <c r="C110" s="20" t="s">
        <v>134</v>
      </c>
      <c r="D110" s="20" t="str">
        <f t="shared" si="2"/>
        <v>WestŠvietimoKaršto vandens ruošimas</v>
      </c>
      <c r="E110" s="24">
        <v>1.03</v>
      </c>
    </row>
    <row r="111" spans="1:5" customFormat="1" x14ac:dyDescent="0.3">
      <c r="A111" s="20" t="s">
        <v>73</v>
      </c>
      <c r="B111" s="20" t="s">
        <v>129</v>
      </c>
      <c r="C111" s="20" t="s">
        <v>135</v>
      </c>
      <c r="D111" s="20" t="str">
        <f t="shared" si="2"/>
        <v>WestŠvietimoVėsinimas</v>
      </c>
      <c r="E111" s="24">
        <v>0.80500000000000005</v>
      </c>
    </row>
    <row r="112" spans="1:5" customFormat="1" x14ac:dyDescent="0.3">
      <c r="A112" s="20" t="s">
        <v>73</v>
      </c>
      <c r="B112" s="20" t="s">
        <v>129</v>
      </c>
      <c r="C112" s="20" t="s">
        <v>136</v>
      </c>
      <c r="D112" s="20" t="str">
        <f t="shared" si="2"/>
        <v>WestŠvietimoVėdinimas</v>
      </c>
      <c r="E112" s="24">
        <v>0.96599999999999997</v>
      </c>
    </row>
    <row r="113" spans="1:5" customFormat="1" x14ac:dyDescent="0.3">
      <c r="A113" s="20" t="s">
        <v>73</v>
      </c>
      <c r="B113" s="20" t="s">
        <v>129</v>
      </c>
      <c r="C113" s="20" t="s">
        <v>137</v>
      </c>
      <c r="D113" s="20" t="str">
        <f t="shared" si="2"/>
        <v>WestŠvietimoApšvietimas</v>
      </c>
      <c r="E113" s="24">
        <v>0.99099999999999999</v>
      </c>
    </row>
    <row r="114" spans="1:5" customFormat="1" x14ac:dyDescent="0.3">
      <c r="A114" s="20" t="s">
        <v>73</v>
      </c>
      <c r="B114" s="20" t="s">
        <v>130</v>
      </c>
      <c r="C114" s="20" t="s">
        <v>133</v>
      </c>
      <c r="D114" s="20" t="str">
        <f t="shared" si="2"/>
        <v>WestLigoninės/sveikatos priežiūrosPatalpų šildymas</v>
      </c>
      <c r="E114" s="24">
        <v>0.97799999999999998</v>
      </c>
    </row>
    <row r="115" spans="1:5" customFormat="1" x14ac:dyDescent="0.3">
      <c r="A115" s="20" t="s">
        <v>73</v>
      </c>
      <c r="B115" s="20" t="s">
        <v>130</v>
      </c>
      <c r="C115" s="20" t="s">
        <v>134</v>
      </c>
      <c r="D115" s="20" t="str">
        <f t="shared" si="2"/>
        <v>WestLigoninės/sveikatos priežiūrosKaršto vandens ruošimas</v>
      </c>
      <c r="E115" s="24">
        <v>0.99199999999999999</v>
      </c>
    </row>
    <row r="116" spans="1:5" customFormat="1" x14ac:dyDescent="0.3">
      <c r="A116" s="20" t="s">
        <v>73</v>
      </c>
      <c r="B116" s="20" t="s">
        <v>130</v>
      </c>
      <c r="C116" s="20" t="s">
        <v>135</v>
      </c>
      <c r="D116" s="20" t="str">
        <f t="shared" si="2"/>
        <v>WestLigoninės/sveikatos priežiūrosVėsinimas</v>
      </c>
      <c r="E116" s="24">
        <v>0.61699999999999999</v>
      </c>
    </row>
    <row r="117" spans="1:5" customFormat="1" x14ac:dyDescent="0.3">
      <c r="A117" s="20" t="s">
        <v>73</v>
      </c>
      <c r="B117" s="20" t="s">
        <v>130</v>
      </c>
      <c r="C117" s="20" t="s">
        <v>136</v>
      </c>
      <c r="D117" s="20" t="str">
        <f t="shared" si="2"/>
        <v>WestLigoninės/sveikatos priežiūrosVėdinimas</v>
      </c>
      <c r="E117" s="24">
        <v>0.97799999999999998</v>
      </c>
    </row>
    <row r="118" spans="1:5" customFormat="1" x14ac:dyDescent="0.3">
      <c r="A118" s="20" t="s">
        <v>73</v>
      </c>
      <c r="B118" s="20" t="s">
        <v>130</v>
      </c>
      <c r="C118" s="20" t="s">
        <v>137</v>
      </c>
      <c r="D118" s="20" t="str">
        <f t="shared" si="2"/>
        <v>WestLigoninės/sveikatos priežiūrosApšvietimas</v>
      </c>
      <c r="E118" s="24">
        <v>1</v>
      </c>
    </row>
    <row r="119" spans="1:5" customFormat="1" x14ac:dyDescent="0.3">
      <c r="A119" s="20" t="s">
        <v>73</v>
      </c>
      <c r="B119" s="20" t="s">
        <v>131</v>
      </c>
      <c r="C119" s="20" t="s">
        <v>133</v>
      </c>
      <c r="D119" s="20" t="str">
        <f t="shared" si="2"/>
        <v>WestViešbučiųPatalpų šildymas</v>
      </c>
      <c r="E119" s="24">
        <v>0.97799999999999998</v>
      </c>
    </row>
    <row r="120" spans="1:5" customFormat="1" x14ac:dyDescent="0.3">
      <c r="A120" s="20" t="s">
        <v>73</v>
      </c>
      <c r="B120" s="20" t="s">
        <v>131</v>
      </c>
      <c r="C120" s="20" t="s">
        <v>134</v>
      </c>
      <c r="D120" s="20" t="str">
        <f t="shared" si="2"/>
        <v>WestViešbučiųKaršto vandens ruošimas</v>
      </c>
      <c r="E120" s="24">
        <v>0.99199999999999999</v>
      </c>
    </row>
    <row r="121" spans="1:5" customFormat="1" x14ac:dyDescent="0.3">
      <c r="A121" s="20" t="s">
        <v>73</v>
      </c>
      <c r="B121" s="20" t="s">
        <v>131</v>
      </c>
      <c r="C121" s="20" t="s">
        <v>135</v>
      </c>
      <c r="D121" s="20" t="str">
        <f t="shared" si="2"/>
        <v>WestViešbučiųVėsinimas</v>
      </c>
      <c r="E121" s="24">
        <v>0.61699999999999999</v>
      </c>
    </row>
    <row r="122" spans="1:5" customFormat="1" x14ac:dyDescent="0.3">
      <c r="A122" s="20" t="s">
        <v>73</v>
      </c>
      <c r="B122" s="20" t="s">
        <v>131</v>
      </c>
      <c r="C122" s="20" t="s">
        <v>136</v>
      </c>
      <c r="D122" s="20" t="str">
        <f t="shared" si="2"/>
        <v>WestViešbučiųVėdinimas</v>
      </c>
      <c r="E122" s="24">
        <v>0.97799999999999998</v>
      </c>
    </row>
    <row r="123" spans="1:5" customFormat="1" x14ac:dyDescent="0.3">
      <c r="A123" s="20" t="s">
        <v>73</v>
      </c>
      <c r="B123" s="20" t="s">
        <v>131</v>
      </c>
      <c r="C123" s="20" t="s">
        <v>137</v>
      </c>
      <c r="D123" s="20" t="str">
        <f t="shared" si="2"/>
        <v>WestViešbučiųApšvietimas</v>
      </c>
      <c r="E123" s="24">
        <v>1</v>
      </c>
    </row>
    <row r="124" spans="1:5" customFormat="1" x14ac:dyDescent="0.3">
      <c r="A124" s="20" t="s">
        <v>73</v>
      </c>
      <c r="B124" s="20" t="s">
        <v>132</v>
      </c>
      <c r="C124" s="20" t="s">
        <v>133</v>
      </c>
      <c r="D124" s="20" t="str">
        <f t="shared" si="2"/>
        <v>WestRestoranųPatalpų šildymas</v>
      </c>
      <c r="E124" s="24">
        <v>0.97799999999999998</v>
      </c>
    </row>
    <row r="125" spans="1:5" customFormat="1" x14ac:dyDescent="0.3">
      <c r="A125" s="20" t="s">
        <v>73</v>
      </c>
      <c r="B125" s="20" t="s">
        <v>132</v>
      </c>
      <c r="C125" s="20" t="s">
        <v>134</v>
      </c>
      <c r="D125" s="20" t="str">
        <f t="shared" si="2"/>
        <v>WestRestoranųKaršto vandens ruošimas</v>
      </c>
      <c r="E125" s="24">
        <v>0.99199999999999999</v>
      </c>
    </row>
    <row r="126" spans="1:5" customFormat="1" x14ac:dyDescent="0.3">
      <c r="A126" s="20" t="s">
        <v>73</v>
      </c>
      <c r="B126" s="20" t="s">
        <v>132</v>
      </c>
      <c r="C126" s="20" t="s">
        <v>135</v>
      </c>
      <c r="D126" s="20" t="str">
        <f t="shared" si="2"/>
        <v>WestRestoranųVėsinimas</v>
      </c>
      <c r="E126" s="24">
        <v>0.61699999999999999</v>
      </c>
    </row>
    <row r="127" spans="1:5" customFormat="1" x14ac:dyDescent="0.3">
      <c r="A127" s="20" t="s">
        <v>73</v>
      </c>
      <c r="B127" s="20" t="s">
        <v>132</v>
      </c>
      <c r="C127" s="20" t="s">
        <v>136</v>
      </c>
      <c r="D127" s="20" t="str">
        <f t="shared" si="2"/>
        <v>WestRestoranųVėdinimas</v>
      </c>
      <c r="E127" s="24">
        <v>0.97799999999999998</v>
      </c>
    </row>
    <row r="128" spans="1:5" customFormat="1" x14ac:dyDescent="0.3">
      <c r="A128" s="20" t="s">
        <v>73</v>
      </c>
      <c r="B128" s="20" t="s">
        <v>132</v>
      </c>
      <c r="C128" s="20" t="s">
        <v>137</v>
      </c>
      <c r="D128" s="20" t="str">
        <f t="shared" si="2"/>
        <v>WestRestoranųApšvietimas</v>
      </c>
      <c r="E128" s="24">
        <v>1</v>
      </c>
    </row>
    <row r="129" spans="1:8" x14ac:dyDescent="0.3">
      <c r="A129" s="20" t="s">
        <v>73</v>
      </c>
      <c r="B129" s="20" t="s">
        <v>72</v>
      </c>
      <c r="C129" s="20" t="s">
        <v>133</v>
      </c>
      <c r="D129" s="20" t="str">
        <f t="shared" si="2"/>
        <v>WestOtherPatalpų šildymas</v>
      </c>
      <c r="E129" s="24">
        <v>1.109</v>
      </c>
    </row>
    <row r="130" spans="1:8" x14ac:dyDescent="0.3">
      <c r="A130" s="20" t="s">
        <v>73</v>
      </c>
      <c r="B130" s="20" t="s">
        <v>72</v>
      </c>
      <c r="C130" s="20" t="s">
        <v>134</v>
      </c>
      <c r="D130" s="20" t="str">
        <f t="shared" si="2"/>
        <v>WestOtherKaršto vandens ruošimas</v>
      </c>
      <c r="E130" s="24">
        <v>1.03</v>
      </c>
    </row>
    <row r="131" spans="1:8" x14ac:dyDescent="0.3">
      <c r="A131" s="20" t="s">
        <v>73</v>
      </c>
      <c r="B131" s="20" t="s">
        <v>72</v>
      </c>
      <c r="C131" s="20" t="s">
        <v>135</v>
      </c>
      <c r="D131" s="20" t="str">
        <f t="shared" si="2"/>
        <v>WestOtherVėsinimas</v>
      </c>
      <c r="E131" s="24">
        <v>1.2</v>
      </c>
    </row>
    <row r="132" spans="1:8" x14ac:dyDescent="0.3">
      <c r="A132" s="20" t="s">
        <v>73</v>
      </c>
      <c r="B132" s="20" t="s">
        <v>72</v>
      </c>
      <c r="C132" s="20" t="s">
        <v>136</v>
      </c>
      <c r="D132" s="20" t="str">
        <f t="shared" si="2"/>
        <v>WestOtherVėdinimas</v>
      </c>
      <c r="E132" s="24">
        <v>1.1539999999999999</v>
      </c>
    </row>
    <row r="133" spans="1:8" x14ac:dyDescent="0.3">
      <c r="A133" s="20" t="s">
        <v>73</v>
      </c>
      <c r="B133" s="20" t="s">
        <v>72</v>
      </c>
      <c r="C133" s="20" t="s">
        <v>137</v>
      </c>
      <c r="D133" s="20" t="str">
        <f t="shared" si="2"/>
        <v>WestOtherApšvietimas</v>
      </c>
      <c r="E133" s="24">
        <v>1</v>
      </c>
    </row>
    <row r="134" spans="1:8" x14ac:dyDescent="0.3">
      <c r="A134" s="20" t="s">
        <v>74</v>
      </c>
      <c r="B134" s="20" t="s">
        <v>125</v>
      </c>
      <c r="C134" s="20" t="s">
        <v>133</v>
      </c>
      <c r="D134" s="20" t="str">
        <f t="shared" si="2"/>
        <v>SouthVienbučio namoPatalpų šildymas</v>
      </c>
      <c r="E134" s="24">
        <v>1.028</v>
      </c>
    </row>
    <row r="135" spans="1:8" x14ac:dyDescent="0.3">
      <c r="A135" s="20" t="s">
        <v>74</v>
      </c>
      <c r="B135" s="20" t="s">
        <v>125</v>
      </c>
      <c r="C135" s="20" t="s">
        <v>134</v>
      </c>
      <c r="D135" s="20" t="str">
        <f t="shared" si="2"/>
        <v>SouthVienbučio namoKaršto vandens ruošimas</v>
      </c>
      <c r="E135" s="24">
        <v>1.109</v>
      </c>
    </row>
    <row r="136" spans="1:8" x14ac:dyDescent="0.3">
      <c r="A136" s="20" t="s">
        <v>74</v>
      </c>
      <c r="B136" s="20" t="s">
        <v>125</v>
      </c>
      <c r="C136" s="20" t="s">
        <v>135</v>
      </c>
      <c r="D136" s="20" t="str">
        <f t="shared" si="2"/>
        <v>SouthVienbučio namoVėsinimas</v>
      </c>
      <c r="E136" s="24">
        <v>1.173</v>
      </c>
    </row>
    <row r="137" spans="1:8" x14ac:dyDescent="0.3">
      <c r="A137" s="20" t="s">
        <v>74</v>
      </c>
      <c r="B137" s="20" t="s">
        <v>125</v>
      </c>
      <c r="C137" s="20" t="s">
        <v>136</v>
      </c>
      <c r="D137" s="20" t="str">
        <f t="shared" si="2"/>
        <v>SouthVienbučio namoVėdinimas</v>
      </c>
      <c r="E137" s="24">
        <v>1.101</v>
      </c>
      <c r="F137" s="7"/>
      <c r="G137" s="5"/>
      <c r="H137" s="5"/>
    </row>
    <row r="138" spans="1:8" x14ac:dyDescent="0.3">
      <c r="A138" s="20" t="s">
        <v>74</v>
      </c>
      <c r="B138" s="20" t="s">
        <v>125</v>
      </c>
      <c r="C138" s="20" t="s">
        <v>137</v>
      </c>
      <c r="D138" s="20" t="str">
        <f t="shared" si="2"/>
        <v>SouthVienbučio namoApšvietimas</v>
      </c>
      <c r="E138" s="24">
        <v>1.079</v>
      </c>
      <c r="F138" s="7"/>
      <c r="G138" s="5"/>
      <c r="H138" s="5"/>
    </row>
    <row r="139" spans="1:8" x14ac:dyDescent="0.3">
      <c r="A139" s="20" t="s">
        <v>74</v>
      </c>
      <c r="B139" s="20" t="s">
        <v>126</v>
      </c>
      <c r="C139" s="20" t="s">
        <v>133</v>
      </c>
      <c r="D139" s="20" t="str">
        <f t="shared" si="2"/>
        <v>SouthDaugiabučio namoPatalpų šildymas</v>
      </c>
      <c r="E139" s="24">
        <v>1.022</v>
      </c>
      <c r="F139" s="7"/>
      <c r="G139" s="5"/>
      <c r="H139" s="5"/>
    </row>
    <row r="140" spans="1:8" x14ac:dyDescent="0.3">
      <c r="A140" s="20" t="s">
        <v>74</v>
      </c>
      <c r="B140" s="20" t="s">
        <v>126</v>
      </c>
      <c r="C140" s="20" t="s">
        <v>134</v>
      </c>
      <c r="D140" s="20" t="str">
        <f t="shared" ref="D140:D171" si="3">CONCATENATE(A140,B140,C140)</f>
        <v>SouthDaugiabučio namoKaršto vandens ruošimas</v>
      </c>
      <c r="E140" s="24">
        <v>1.109</v>
      </c>
      <c r="F140" s="7"/>
      <c r="G140" s="5"/>
      <c r="H140" s="5"/>
    </row>
    <row r="141" spans="1:8" x14ac:dyDescent="0.3">
      <c r="A141" s="20" t="s">
        <v>74</v>
      </c>
      <c r="B141" s="20" t="s">
        <v>126</v>
      </c>
      <c r="C141" s="20" t="s">
        <v>135</v>
      </c>
      <c r="D141" s="20" t="str">
        <f t="shared" si="3"/>
        <v>SouthDaugiabučio namoVėsinimas</v>
      </c>
      <c r="E141" s="24">
        <v>1.163</v>
      </c>
      <c r="F141" s="7"/>
      <c r="G141" s="5"/>
      <c r="H141" s="5"/>
    </row>
    <row r="142" spans="1:8" x14ac:dyDescent="0.3">
      <c r="A142" s="20" t="s">
        <v>74</v>
      </c>
      <c r="B142" s="20" t="s">
        <v>126</v>
      </c>
      <c r="C142" s="20" t="s">
        <v>136</v>
      </c>
      <c r="D142" s="20" t="str">
        <f t="shared" si="3"/>
        <v>SouthDaugiabučio namoVėdinimas</v>
      </c>
      <c r="E142" s="24">
        <v>1.0920000000000001</v>
      </c>
      <c r="F142" s="7"/>
      <c r="H142" s="5"/>
    </row>
    <row r="143" spans="1:8" x14ac:dyDescent="0.3">
      <c r="A143" s="20" t="s">
        <v>74</v>
      </c>
      <c r="B143" s="20" t="s">
        <v>126</v>
      </c>
      <c r="C143" s="20" t="s">
        <v>137</v>
      </c>
      <c r="D143" s="20" t="str">
        <f t="shared" si="3"/>
        <v>SouthDaugiabučio namoApšvietimas</v>
      </c>
      <c r="E143" s="24">
        <v>1.079</v>
      </c>
      <c r="F143" s="7"/>
      <c r="G143" s="5"/>
      <c r="H143" s="5"/>
    </row>
    <row r="144" spans="1:8" x14ac:dyDescent="0.3">
      <c r="A144" s="20" t="s">
        <v>74</v>
      </c>
      <c r="B144" s="20" t="s">
        <v>127</v>
      </c>
      <c r="C144" s="20" t="s">
        <v>133</v>
      </c>
      <c r="D144" s="20" t="str">
        <f t="shared" si="3"/>
        <v>SouthBiurųPatalpų šildymas</v>
      </c>
      <c r="E144" s="24">
        <v>1.341</v>
      </c>
      <c r="F144" s="7"/>
      <c r="G144" s="5"/>
      <c r="H144" s="5"/>
    </row>
    <row r="145" spans="1:8" x14ac:dyDescent="0.3">
      <c r="A145" s="20" t="s">
        <v>74</v>
      </c>
      <c r="B145" s="20" t="s">
        <v>127</v>
      </c>
      <c r="C145" s="20" t="s">
        <v>134</v>
      </c>
      <c r="D145" s="20" t="str">
        <f t="shared" si="3"/>
        <v>SouthBiurųKaršto vandens ruošimas</v>
      </c>
      <c r="E145" s="24">
        <v>1.036</v>
      </c>
      <c r="F145" s="7"/>
      <c r="G145" s="5"/>
      <c r="H145" s="5"/>
    </row>
    <row r="146" spans="1:8" x14ac:dyDescent="0.3">
      <c r="A146" s="20" t="s">
        <v>74</v>
      </c>
      <c r="B146" s="20" t="s">
        <v>127</v>
      </c>
      <c r="C146" s="20" t="s">
        <v>135</v>
      </c>
      <c r="D146" s="20" t="str">
        <f t="shared" si="3"/>
        <v>SouthBiurųVėsinimas</v>
      </c>
      <c r="E146" s="24">
        <v>1.2050000000000001</v>
      </c>
      <c r="F146" s="7"/>
      <c r="G146" s="5"/>
      <c r="H146" s="5"/>
    </row>
    <row r="147" spans="1:8" x14ac:dyDescent="0.3">
      <c r="A147" s="20" t="s">
        <v>74</v>
      </c>
      <c r="B147" s="20" t="s">
        <v>127</v>
      </c>
      <c r="C147" s="20" t="s">
        <v>136</v>
      </c>
      <c r="D147" s="20" t="str">
        <f t="shared" si="3"/>
        <v>SouthBiurųVėdinimas</v>
      </c>
      <c r="E147" s="24">
        <v>1.2729999999999999</v>
      </c>
      <c r="F147" s="7"/>
      <c r="G147" s="5"/>
      <c r="H147" s="5"/>
    </row>
    <row r="148" spans="1:8" x14ac:dyDescent="0.3">
      <c r="A148" s="20" t="s">
        <v>74</v>
      </c>
      <c r="B148" s="20" t="s">
        <v>127</v>
      </c>
      <c r="C148" s="20" t="s">
        <v>137</v>
      </c>
      <c r="D148" s="20" t="str">
        <f t="shared" si="3"/>
        <v>SouthBiurųApšvietimas</v>
      </c>
      <c r="E148" s="24">
        <v>0.98899999999999999</v>
      </c>
      <c r="F148" s="7"/>
      <c r="G148" s="5"/>
      <c r="H148" s="5"/>
    </row>
    <row r="149" spans="1:8" x14ac:dyDescent="0.3">
      <c r="A149" s="20" t="s">
        <v>74</v>
      </c>
      <c r="B149" s="20" t="s">
        <v>128</v>
      </c>
      <c r="C149" s="20" t="s">
        <v>133</v>
      </c>
      <c r="D149" s="20" t="str">
        <f t="shared" si="3"/>
        <v>SouthDidmeninės/mažmeninės prekybosPatalpų šildymas</v>
      </c>
      <c r="E149" s="24">
        <v>1.139</v>
      </c>
      <c r="F149" s="7"/>
      <c r="G149" s="5"/>
      <c r="H149" s="5"/>
    </row>
    <row r="150" spans="1:8" x14ac:dyDescent="0.3">
      <c r="A150" s="20" t="s">
        <v>74</v>
      </c>
      <c r="B150" s="20" t="s">
        <v>128</v>
      </c>
      <c r="C150" s="20" t="s">
        <v>134</v>
      </c>
      <c r="D150" s="20" t="str">
        <f t="shared" si="3"/>
        <v>SouthDidmeninės/mažmeninės prekybosKaršto vandens ruošimas</v>
      </c>
      <c r="E150" s="24">
        <v>1.0920000000000001</v>
      </c>
      <c r="F150" s="7"/>
      <c r="G150" s="5"/>
      <c r="H150" s="5"/>
    </row>
    <row r="151" spans="1:8" x14ac:dyDescent="0.3">
      <c r="A151" s="20" t="s">
        <v>74</v>
      </c>
      <c r="B151" s="20" t="s">
        <v>128</v>
      </c>
      <c r="C151" s="20" t="s">
        <v>135</v>
      </c>
      <c r="D151" s="20" t="str">
        <f t="shared" si="3"/>
        <v>SouthDidmeninės/mažmeninės prekybosVėsinimas</v>
      </c>
      <c r="E151" s="24">
        <v>1.0029999999999999</v>
      </c>
      <c r="F151" s="7"/>
      <c r="G151" s="5"/>
      <c r="H151" s="5"/>
    </row>
    <row r="152" spans="1:8" x14ac:dyDescent="0.3">
      <c r="A152" s="20" t="s">
        <v>74</v>
      </c>
      <c r="B152" s="20" t="s">
        <v>128</v>
      </c>
      <c r="C152" s="20" t="s">
        <v>136</v>
      </c>
      <c r="D152" s="20" t="str">
        <f t="shared" si="3"/>
        <v>SouthDidmeninės/mažmeninės prekybosVėdinimas</v>
      </c>
      <c r="E152" s="24">
        <v>1.071</v>
      </c>
      <c r="F152" s="7"/>
      <c r="G152" s="5"/>
      <c r="H152" s="5"/>
    </row>
    <row r="153" spans="1:8" x14ac:dyDescent="0.3">
      <c r="A153" s="20" t="s">
        <v>74</v>
      </c>
      <c r="B153" s="20" t="s">
        <v>128</v>
      </c>
      <c r="C153" s="20" t="s">
        <v>137</v>
      </c>
      <c r="D153" s="20" t="str">
        <f t="shared" si="3"/>
        <v>SouthDidmeninės/mažmeninės prekybosApšvietimas</v>
      </c>
      <c r="E153" s="24">
        <v>0.99099999999999999</v>
      </c>
      <c r="F153" s="7"/>
      <c r="G153" s="5"/>
      <c r="H153" s="5"/>
    </row>
    <row r="154" spans="1:8" x14ac:dyDescent="0.3">
      <c r="A154" s="20" t="s">
        <v>74</v>
      </c>
      <c r="B154" s="20" t="s">
        <v>129</v>
      </c>
      <c r="C154" s="20" t="s">
        <v>133</v>
      </c>
      <c r="D154" s="20" t="str">
        <f t="shared" si="3"/>
        <v>SouthŠvietimoPatalpų šildymas</v>
      </c>
      <c r="E154" s="24">
        <v>1.1279999999999999</v>
      </c>
      <c r="F154" s="7"/>
      <c r="G154" s="5"/>
      <c r="H154" s="5"/>
    </row>
    <row r="155" spans="1:8" x14ac:dyDescent="0.3">
      <c r="A155" s="20" t="s">
        <v>74</v>
      </c>
      <c r="B155" s="20" t="s">
        <v>129</v>
      </c>
      <c r="C155" s="20" t="s">
        <v>134</v>
      </c>
      <c r="D155" s="20" t="str">
        <f t="shared" si="3"/>
        <v>SouthŠvietimoKaršto vandens ruošimas</v>
      </c>
      <c r="E155" s="24">
        <v>1.03</v>
      </c>
      <c r="F155" s="7"/>
      <c r="G155" s="5"/>
      <c r="H155" s="5"/>
    </row>
    <row r="156" spans="1:8" x14ac:dyDescent="0.3">
      <c r="A156" s="20" t="s">
        <v>74</v>
      </c>
      <c r="B156" s="20" t="s">
        <v>129</v>
      </c>
      <c r="C156" s="20" t="s">
        <v>135</v>
      </c>
      <c r="D156" s="20" t="str">
        <f t="shared" si="3"/>
        <v>SouthŠvietimoVėsinimas</v>
      </c>
      <c r="E156" s="24">
        <v>0.81599999999999995</v>
      </c>
      <c r="F156" s="7"/>
      <c r="G156" s="5"/>
      <c r="H156" s="5"/>
    </row>
    <row r="157" spans="1:8" x14ac:dyDescent="0.3">
      <c r="A157" s="20" t="s">
        <v>74</v>
      </c>
      <c r="B157" s="20" t="s">
        <v>129</v>
      </c>
      <c r="C157" s="20" t="s">
        <v>136</v>
      </c>
      <c r="D157" s="20" t="str">
        <f t="shared" si="3"/>
        <v>SouthŠvietimoVėdinimas</v>
      </c>
      <c r="E157" s="24">
        <v>0.97199999999999998</v>
      </c>
      <c r="F157" s="7"/>
      <c r="G157" s="5"/>
      <c r="H157" s="5"/>
    </row>
    <row r="158" spans="1:8" x14ac:dyDescent="0.3">
      <c r="A158" s="20" t="s">
        <v>74</v>
      </c>
      <c r="B158" s="20" t="s">
        <v>129</v>
      </c>
      <c r="C158" s="20" t="s">
        <v>137</v>
      </c>
      <c r="D158" s="20" t="str">
        <f t="shared" si="3"/>
        <v>SouthŠvietimoApšvietimas</v>
      </c>
      <c r="E158" s="24">
        <v>0.99099999999999999</v>
      </c>
      <c r="F158" s="7"/>
      <c r="G158" s="5"/>
      <c r="H158" s="5"/>
    </row>
    <row r="159" spans="1:8" x14ac:dyDescent="0.3">
      <c r="A159" s="20" t="s">
        <v>74</v>
      </c>
      <c r="B159" s="20" t="s">
        <v>130</v>
      </c>
      <c r="C159" s="20" t="s">
        <v>133</v>
      </c>
      <c r="D159" s="20" t="str">
        <f t="shared" si="3"/>
        <v>SouthLigoninės/sveikatos priežiūrosPatalpų šildymas</v>
      </c>
      <c r="E159" s="24">
        <v>1.0629999999999999</v>
      </c>
      <c r="F159" s="7"/>
      <c r="G159" s="5"/>
      <c r="H159" s="5"/>
    </row>
    <row r="160" spans="1:8" x14ac:dyDescent="0.3">
      <c r="A160" s="20" t="s">
        <v>74</v>
      </c>
      <c r="B160" s="20" t="s">
        <v>130</v>
      </c>
      <c r="C160" s="20" t="s">
        <v>134</v>
      </c>
      <c r="D160" s="20" t="str">
        <f t="shared" si="3"/>
        <v>SouthLigoninės/sveikatos priežiūrosKaršto vandens ruošimas</v>
      </c>
      <c r="E160" s="24">
        <v>1.0189999999999999</v>
      </c>
      <c r="F160" s="7"/>
      <c r="G160" s="5"/>
      <c r="H160" s="5"/>
    </row>
    <row r="161" spans="1:8" x14ac:dyDescent="0.3">
      <c r="A161" s="20" t="s">
        <v>74</v>
      </c>
      <c r="B161" s="20" t="s">
        <v>130</v>
      </c>
      <c r="C161" s="20" t="s">
        <v>135</v>
      </c>
      <c r="D161" s="20" t="str">
        <f t="shared" si="3"/>
        <v>SouthLigoninės/sveikatos priežiūrosVėsinimas</v>
      </c>
      <c r="E161" s="24">
        <v>0.65600000000000003</v>
      </c>
      <c r="F161" s="7"/>
      <c r="G161" s="5"/>
      <c r="H161" s="5"/>
    </row>
    <row r="162" spans="1:8" x14ac:dyDescent="0.3">
      <c r="A162" s="20" t="s">
        <v>74</v>
      </c>
      <c r="B162" s="20" t="s">
        <v>130</v>
      </c>
      <c r="C162" s="20" t="s">
        <v>136</v>
      </c>
      <c r="D162" s="20" t="str">
        <f t="shared" si="3"/>
        <v>SouthLigoninės/sveikatos priežiūrosVėdinimas</v>
      </c>
      <c r="E162" s="24">
        <v>1.0629999999999999</v>
      </c>
      <c r="F162" s="7"/>
      <c r="G162" s="5"/>
      <c r="H162" s="5"/>
    </row>
    <row r="163" spans="1:8" x14ac:dyDescent="0.3">
      <c r="A163" s="20" t="s">
        <v>74</v>
      </c>
      <c r="B163" s="20" t="s">
        <v>130</v>
      </c>
      <c r="C163" s="20" t="s">
        <v>137</v>
      </c>
      <c r="D163" s="20" t="str">
        <f t="shared" si="3"/>
        <v>SouthLigoninės/sveikatos priežiūrosApšvietimas</v>
      </c>
      <c r="E163" s="24">
        <v>1</v>
      </c>
      <c r="F163" s="7"/>
      <c r="G163" s="5"/>
      <c r="H163" s="5"/>
    </row>
    <row r="164" spans="1:8" x14ac:dyDescent="0.3">
      <c r="A164" s="20" t="s">
        <v>74</v>
      </c>
      <c r="B164" s="20" t="s">
        <v>131</v>
      </c>
      <c r="C164" s="20" t="s">
        <v>133</v>
      </c>
      <c r="D164" s="20" t="str">
        <f t="shared" si="3"/>
        <v>SouthViešbučiųPatalpų šildymas</v>
      </c>
      <c r="E164" s="24">
        <v>1.0629999999999999</v>
      </c>
      <c r="F164" s="7"/>
      <c r="G164" s="5"/>
      <c r="H164" s="5"/>
    </row>
    <row r="165" spans="1:8" x14ac:dyDescent="0.3">
      <c r="A165" s="20" t="s">
        <v>74</v>
      </c>
      <c r="B165" s="20" t="s">
        <v>131</v>
      </c>
      <c r="C165" s="20" t="s">
        <v>134</v>
      </c>
      <c r="D165" s="20" t="str">
        <f t="shared" si="3"/>
        <v>SouthViešbučiųKaršto vandens ruošimas</v>
      </c>
      <c r="E165" s="24">
        <v>1.0189999999999999</v>
      </c>
      <c r="F165" s="7"/>
      <c r="G165" s="5"/>
      <c r="H165" s="5"/>
    </row>
    <row r="166" spans="1:8" x14ac:dyDescent="0.3">
      <c r="A166" s="20" t="s">
        <v>74</v>
      </c>
      <c r="B166" s="20" t="s">
        <v>131</v>
      </c>
      <c r="C166" s="20" t="s">
        <v>135</v>
      </c>
      <c r="D166" s="20" t="str">
        <f t="shared" si="3"/>
        <v>SouthViešbučiųVėsinimas</v>
      </c>
      <c r="E166" s="24">
        <v>0.65600000000000003</v>
      </c>
      <c r="F166" s="7"/>
      <c r="G166" s="5"/>
      <c r="H166" s="5"/>
    </row>
    <row r="167" spans="1:8" x14ac:dyDescent="0.3">
      <c r="A167" s="20" t="s">
        <v>74</v>
      </c>
      <c r="B167" s="20" t="s">
        <v>131</v>
      </c>
      <c r="C167" s="20" t="s">
        <v>136</v>
      </c>
      <c r="D167" s="20" t="str">
        <f t="shared" si="3"/>
        <v>SouthViešbučiųVėdinimas</v>
      </c>
      <c r="E167" s="24">
        <v>1.0629999999999999</v>
      </c>
      <c r="F167" s="7"/>
      <c r="G167" s="5"/>
      <c r="H167" s="5"/>
    </row>
    <row r="168" spans="1:8" x14ac:dyDescent="0.3">
      <c r="A168" s="20" t="s">
        <v>74</v>
      </c>
      <c r="B168" s="20" t="s">
        <v>131</v>
      </c>
      <c r="C168" s="20" t="s">
        <v>137</v>
      </c>
      <c r="D168" s="20" t="str">
        <f t="shared" si="3"/>
        <v>SouthViešbučiųApšvietimas</v>
      </c>
      <c r="E168" s="24">
        <v>1</v>
      </c>
      <c r="F168" s="7"/>
      <c r="G168" s="5"/>
      <c r="H168" s="5"/>
    </row>
    <row r="169" spans="1:8" x14ac:dyDescent="0.3">
      <c r="A169" s="20" t="s">
        <v>74</v>
      </c>
      <c r="B169" s="20" t="s">
        <v>132</v>
      </c>
      <c r="C169" s="20" t="s">
        <v>133</v>
      </c>
      <c r="D169" s="20" t="str">
        <f t="shared" si="3"/>
        <v>SouthRestoranųPatalpų šildymas</v>
      </c>
      <c r="E169" s="24">
        <v>1.0629999999999999</v>
      </c>
      <c r="F169" s="7"/>
      <c r="G169" s="5"/>
      <c r="H169" s="5"/>
    </row>
    <row r="170" spans="1:8" x14ac:dyDescent="0.3">
      <c r="A170" s="20" t="s">
        <v>74</v>
      </c>
      <c r="B170" s="20" t="s">
        <v>132</v>
      </c>
      <c r="C170" s="20" t="s">
        <v>134</v>
      </c>
      <c r="D170" s="20" t="str">
        <f t="shared" si="3"/>
        <v>SouthRestoranųKaršto vandens ruošimas</v>
      </c>
      <c r="E170" s="24">
        <v>1.0189999999999999</v>
      </c>
      <c r="F170" s="7"/>
      <c r="G170" s="5"/>
      <c r="H170" s="5"/>
    </row>
    <row r="171" spans="1:8" x14ac:dyDescent="0.3">
      <c r="A171" s="20" t="s">
        <v>74</v>
      </c>
      <c r="B171" s="20" t="s">
        <v>132</v>
      </c>
      <c r="C171" s="20" t="s">
        <v>135</v>
      </c>
      <c r="D171" s="20" t="str">
        <f t="shared" si="3"/>
        <v>SouthRestoranųVėsinimas</v>
      </c>
      <c r="E171" s="24">
        <v>0.65600000000000003</v>
      </c>
      <c r="F171" s="7"/>
      <c r="G171" s="5"/>
      <c r="H171" s="5"/>
    </row>
    <row r="172" spans="1:8" x14ac:dyDescent="0.3">
      <c r="A172" s="20" t="s">
        <v>74</v>
      </c>
      <c r="B172" s="20" t="s">
        <v>132</v>
      </c>
      <c r="C172" s="20" t="s">
        <v>136</v>
      </c>
      <c r="D172" s="20" t="str">
        <f t="shared" ref="D172:D178" si="4">CONCATENATE(A172,B172,C172)</f>
        <v>SouthRestoranųVėdinimas</v>
      </c>
      <c r="E172" s="24">
        <v>1.0629999999999999</v>
      </c>
      <c r="F172" s="7"/>
      <c r="G172" s="5"/>
      <c r="H172" s="5"/>
    </row>
    <row r="173" spans="1:8" x14ac:dyDescent="0.3">
      <c r="A173" s="20" t="s">
        <v>74</v>
      </c>
      <c r="B173" s="20" t="s">
        <v>132</v>
      </c>
      <c r="C173" s="20" t="s">
        <v>137</v>
      </c>
      <c r="D173" s="20" t="str">
        <f t="shared" si="4"/>
        <v>SouthRestoranųApšvietimas</v>
      </c>
      <c r="E173" s="24">
        <v>1</v>
      </c>
      <c r="F173" s="7"/>
      <c r="G173" s="5"/>
      <c r="H173" s="5"/>
    </row>
    <row r="174" spans="1:8" x14ac:dyDescent="0.3">
      <c r="A174" s="20" t="s">
        <v>74</v>
      </c>
      <c r="B174" s="20" t="s">
        <v>72</v>
      </c>
      <c r="C174" s="20" t="s">
        <v>133</v>
      </c>
      <c r="D174" s="20" t="str">
        <f t="shared" si="4"/>
        <v>SouthOtherPatalpų šildymas</v>
      </c>
      <c r="E174" s="24">
        <v>1.109</v>
      </c>
      <c r="F174" s="7"/>
      <c r="G174" s="5"/>
      <c r="H174" s="5"/>
    </row>
    <row r="175" spans="1:8" x14ac:dyDescent="0.3">
      <c r="A175" s="20" t="s">
        <v>74</v>
      </c>
      <c r="B175" s="20" t="s">
        <v>72</v>
      </c>
      <c r="C175" s="20" t="s">
        <v>134</v>
      </c>
      <c r="D175" s="20" t="str">
        <f t="shared" si="4"/>
        <v>SouthOtherKaršto vandens ruošimas</v>
      </c>
      <c r="E175" s="24">
        <v>1.03</v>
      </c>
      <c r="F175" s="7"/>
      <c r="G175" s="5"/>
      <c r="H175" s="5"/>
    </row>
    <row r="176" spans="1:8" x14ac:dyDescent="0.3">
      <c r="A176" s="20" t="s">
        <v>74</v>
      </c>
      <c r="B176" s="20" t="s">
        <v>72</v>
      </c>
      <c r="C176" s="20" t="s">
        <v>135</v>
      </c>
      <c r="D176" s="20" t="str">
        <f t="shared" si="4"/>
        <v>SouthOtherVėsinimas</v>
      </c>
      <c r="E176" s="24">
        <v>1.2</v>
      </c>
      <c r="F176" s="7"/>
      <c r="G176" s="5"/>
      <c r="H176" s="5"/>
    </row>
    <row r="177" spans="1:13" x14ac:dyDescent="0.3">
      <c r="A177" s="20" t="s">
        <v>74</v>
      </c>
      <c r="B177" s="20" t="s">
        <v>72</v>
      </c>
      <c r="C177" s="20" t="s">
        <v>136</v>
      </c>
      <c r="D177" s="20" t="str">
        <f t="shared" si="4"/>
        <v>SouthOtherVėdinimas</v>
      </c>
      <c r="E177" s="24">
        <v>1.1539999999999999</v>
      </c>
      <c r="F177" s="7"/>
      <c r="G177" s="5"/>
      <c r="H177" s="5"/>
    </row>
    <row r="178" spans="1:13" x14ac:dyDescent="0.3">
      <c r="A178" s="20" t="s">
        <v>74</v>
      </c>
      <c r="B178" s="20" t="s">
        <v>72</v>
      </c>
      <c r="C178" s="20" t="s">
        <v>137</v>
      </c>
      <c r="D178" s="20" t="str">
        <f t="shared" si="4"/>
        <v>SouthOtherApšvietimas</v>
      </c>
      <c r="E178" s="24">
        <v>1</v>
      </c>
      <c r="F178" s="7"/>
      <c r="G178" s="5"/>
      <c r="H178" s="5"/>
    </row>
    <row r="179" spans="1:13" x14ac:dyDescent="0.3">
      <c r="F179" s="7"/>
      <c r="G179" s="5"/>
      <c r="H179" s="5"/>
    </row>
    <row r="180" spans="1:13" ht="17.25" x14ac:dyDescent="0.35">
      <c r="A180" s="13" t="s">
        <v>75</v>
      </c>
      <c r="F180" s="7"/>
      <c r="G180" s="5"/>
      <c r="H180" s="5"/>
    </row>
    <row r="181" spans="1:13" x14ac:dyDescent="0.3">
      <c r="A181" s="10" t="s">
        <v>1</v>
      </c>
      <c r="B181" s="10" t="s">
        <v>3</v>
      </c>
      <c r="C181" s="10" t="s">
        <v>76</v>
      </c>
      <c r="D181" s="10"/>
      <c r="E181" s="14" t="s">
        <v>77</v>
      </c>
      <c r="F181" s="7"/>
      <c r="G181" s="5"/>
      <c r="H181" s="5"/>
    </row>
    <row r="182" spans="1:13" x14ac:dyDescent="0.3">
      <c r="A182" s="20" t="s">
        <v>125</v>
      </c>
      <c r="B182" s="20" t="s">
        <v>133</v>
      </c>
      <c r="C182" s="20" t="s">
        <v>78</v>
      </c>
      <c r="D182" s="20" t="str">
        <f t="shared" ref="D182:D213" si="5">CONCATENATE(A182,B182,C182)</f>
        <v>Vienbučio namoPatalpų šildymasD</v>
      </c>
      <c r="E182" s="24">
        <v>1.0900000000000001</v>
      </c>
      <c r="F182" s="7"/>
      <c r="G182" s="6" t="s">
        <v>79</v>
      </c>
    </row>
    <row r="183" spans="1:13" x14ac:dyDescent="0.3">
      <c r="A183" s="20" t="s">
        <v>125</v>
      </c>
      <c r="B183" s="20" t="s">
        <v>133</v>
      </c>
      <c r="C183" s="20" t="s">
        <v>80</v>
      </c>
      <c r="D183" s="20" t="str">
        <f t="shared" si="5"/>
        <v>Vienbučio namoPatalpų šildymasC</v>
      </c>
      <c r="E183" s="24">
        <v>1</v>
      </c>
      <c r="F183" s="7"/>
      <c r="G183" s="6" t="s">
        <v>81</v>
      </c>
    </row>
    <row r="184" spans="1:13" x14ac:dyDescent="0.3">
      <c r="A184" s="20" t="s">
        <v>125</v>
      </c>
      <c r="B184" s="20" t="s">
        <v>133</v>
      </c>
      <c r="C184" s="20" t="s">
        <v>82</v>
      </c>
      <c r="D184" s="20" t="str">
        <f t="shared" si="5"/>
        <v xml:space="preserve">Vienbučio namoPatalpų šildymasB </v>
      </c>
      <c r="E184" s="24">
        <v>0.88</v>
      </c>
      <c r="F184" s="7"/>
      <c r="G184" s="6" t="s">
        <v>83</v>
      </c>
    </row>
    <row r="185" spans="1:13" x14ac:dyDescent="0.3">
      <c r="A185" s="20" t="s">
        <v>125</v>
      </c>
      <c r="B185" s="20" t="s">
        <v>133</v>
      </c>
      <c r="C185" s="20" t="s">
        <v>7</v>
      </c>
      <c r="D185" s="20" t="str">
        <f t="shared" si="5"/>
        <v>Vienbučio namoPatalpų šildymasA</v>
      </c>
      <c r="E185" s="24">
        <v>0.81</v>
      </c>
      <c r="F185" s="7"/>
      <c r="G185" s="5"/>
    </row>
    <row r="186" spans="1:13" x14ac:dyDescent="0.3">
      <c r="A186" s="20" t="s">
        <v>126</v>
      </c>
      <c r="B186" s="20" t="s">
        <v>133</v>
      </c>
      <c r="C186" s="20" t="s">
        <v>78</v>
      </c>
      <c r="D186" s="20" t="str">
        <f t="shared" si="5"/>
        <v>Daugiabučio namoPatalpų šildymasD</v>
      </c>
      <c r="E186" s="24">
        <v>1.0900000000000001</v>
      </c>
      <c r="F186" s="7"/>
      <c r="G186" s="5"/>
    </row>
    <row r="187" spans="1:13" x14ac:dyDescent="0.3">
      <c r="A187" s="20" t="s">
        <v>126</v>
      </c>
      <c r="B187" s="20" t="s">
        <v>133</v>
      </c>
      <c r="C187" s="20" t="s">
        <v>80</v>
      </c>
      <c r="D187" s="20" t="str">
        <f t="shared" si="5"/>
        <v>Daugiabučio namoPatalpų šildymasC</v>
      </c>
      <c r="E187" s="24">
        <v>1</v>
      </c>
      <c r="F187" s="7"/>
      <c r="G187" s="5"/>
    </row>
    <row r="188" spans="1:13" x14ac:dyDescent="0.3">
      <c r="A188" s="20" t="s">
        <v>126</v>
      </c>
      <c r="B188" s="20" t="s">
        <v>133</v>
      </c>
      <c r="C188" s="20" t="s">
        <v>82</v>
      </c>
      <c r="D188" s="20" t="str">
        <f t="shared" si="5"/>
        <v xml:space="preserve">Daugiabučio namoPatalpų šildymasB </v>
      </c>
      <c r="E188" s="24">
        <v>0.88</v>
      </c>
      <c r="F188" s="7"/>
      <c r="G188" s="5"/>
    </row>
    <row r="189" spans="1:13" x14ac:dyDescent="0.3">
      <c r="A189" s="20" t="s">
        <v>126</v>
      </c>
      <c r="B189" s="20" t="s">
        <v>133</v>
      </c>
      <c r="C189" s="20" t="s">
        <v>7</v>
      </c>
      <c r="D189" s="20" t="str">
        <f t="shared" si="5"/>
        <v>Daugiabučio namoPatalpų šildymasA</v>
      </c>
      <c r="E189" s="24">
        <v>0.81</v>
      </c>
      <c r="F189" s="7"/>
      <c r="G189" s="5"/>
    </row>
    <row r="190" spans="1:13" x14ac:dyDescent="0.3">
      <c r="A190" s="20" t="s">
        <v>127</v>
      </c>
      <c r="B190" s="20" t="s">
        <v>133</v>
      </c>
      <c r="C190" s="20" t="s">
        <v>78</v>
      </c>
      <c r="D190" s="20" t="str">
        <f t="shared" si="5"/>
        <v>BiurųPatalpų šildymasD</v>
      </c>
      <c r="E190" s="24">
        <v>1.44</v>
      </c>
      <c r="F190" s="7"/>
      <c r="G190" s="5"/>
    </row>
    <row r="191" spans="1:13" x14ac:dyDescent="0.3">
      <c r="A191" s="20" t="s">
        <v>127</v>
      </c>
      <c r="B191" s="20" t="s">
        <v>133</v>
      </c>
      <c r="C191" s="20" t="s">
        <v>80</v>
      </c>
      <c r="D191" s="20" t="str">
        <f t="shared" si="5"/>
        <v>BiurųPatalpų šildymasC</v>
      </c>
      <c r="E191" s="24">
        <v>1</v>
      </c>
      <c r="F191" s="7"/>
      <c r="G191" s="5"/>
      <c r="H191" s="5"/>
    </row>
    <row r="192" spans="1:13" x14ac:dyDescent="0.3">
      <c r="A192" s="20" t="s">
        <v>127</v>
      </c>
      <c r="B192" s="20" t="s">
        <v>133</v>
      </c>
      <c r="C192" s="20" t="s">
        <v>82</v>
      </c>
      <c r="D192" s="20" t="str">
        <f t="shared" si="5"/>
        <v xml:space="preserve">BiurųPatalpų šildymasB </v>
      </c>
      <c r="E192" s="24">
        <v>0.79</v>
      </c>
      <c r="F192" s="7"/>
      <c r="G192" s="5"/>
      <c r="M192" s="6"/>
    </row>
    <row r="193" spans="1:18" x14ac:dyDescent="0.3">
      <c r="A193" s="20" t="s">
        <v>127</v>
      </c>
      <c r="B193" s="20" t="s">
        <v>133</v>
      </c>
      <c r="C193" s="20" t="s">
        <v>7</v>
      </c>
      <c r="D193" s="20" t="str">
        <f t="shared" si="5"/>
        <v>BiurųPatalpų šildymasA</v>
      </c>
      <c r="E193" s="24">
        <v>0.7</v>
      </c>
      <c r="F193" s="7"/>
      <c r="G193" s="5"/>
      <c r="M193" s="5"/>
      <c r="N193" s="6"/>
    </row>
    <row r="194" spans="1:18" x14ac:dyDescent="0.3">
      <c r="A194" s="20" t="s">
        <v>129</v>
      </c>
      <c r="B194" s="20" t="s">
        <v>133</v>
      </c>
      <c r="C194" s="20" t="s">
        <v>78</v>
      </c>
      <c r="D194" s="20" t="str">
        <f t="shared" si="5"/>
        <v>ŠvietimoPatalpų šildymasD</v>
      </c>
      <c r="E194" s="24">
        <v>1.2</v>
      </c>
      <c r="F194" s="7"/>
      <c r="G194" s="5"/>
      <c r="M194" s="5"/>
      <c r="N194" s="6"/>
      <c r="O194" s="9"/>
      <c r="P194" s="9"/>
      <c r="Q194" s="9"/>
      <c r="R194" s="9"/>
    </row>
    <row r="195" spans="1:18" x14ac:dyDescent="0.3">
      <c r="A195" s="20" t="s">
        <v>129</v>
      </c>
      <c r="B195" s="20" t="s">
        <v>133</v>
      </c>
      <c r="C195" s="20" t="s">
        <v>80</v>
      </c>
      <c r="D195" s="20" t="str">
        <f t="shared" si="5"/>
        <v>ŠvietimoPatalpų šildymasC</v>
      </c>
      <c r="E195" s="24">
        <v>1</v>
      </c>
      <c r="F195" s="7"/>
      <c r="G195" s="5"/>
      <c r="M195" s="5"/>
      <c r="N195" s="6"/>
      <c r="O195" s="9"/>
      <c r="P195" s="9"/>
      <c r="Q195" s="9"/>
      <c r="R195" s="9"/>
    </row>
    <row r="196" spans="1:18" x14ac:dyDescent="0.3">
      <c r="A196" s="20" t="s">
        <v>129</v>
      </c>
      <c r="B196" s="20" t="s">
        <v>133</v>
      </c>
      <c r="C196" s="20" t="s">
        <v>82</v>
      </c>
      <c r="D196" s="20" t="str">
        <f t="shared" si="5"/>
        <v xml:space="preserve">ŠvietimoPatalpų šildymasB </v>
      </c>
      <c r="E196" s="24">
        <v>0.88</v>
      </c>
      <c r="F196" s="7"/>
      <c r="G196" s="5"/>
      <c r="M196" s="5"/>
      <c r="N196" s="6"/>
      <c r="O196" s="9"/>
      <c r="P196" s="9"/>
      <c r="Q196" s="9"/>
      <c r="R196" s="9"/>
    </row>
    <row r="197" spans="1:18" x14ac:dyDescent="0.3">
      <c r="A197" s="20" t="s">
        <v>129</v>
      </c>
      <c r="B197" s="20" t="s">
        <v>133</v>
      </c>
      <c r="C197" s="20" t="s">
        <v>7</v>
      </c>
      <c r="D197" s="20" t="str">
        <f t="shared" si="5"/>
        <v>ŠvietimoPatalpų šildymasA</v>
      </c>
      <c r="E197" s="24">
        <v>0.8</v>
      </c>
      <c r="F197" s="7"/>
      <c r="G197" s="5"/>
      <c r="M197" s="5"/>
      <c r="N197" s="6"/>
      <c r="O197" s="9"/>
      <c r="P197" s="9"/>
      <c r="Q197" s="9"/>
      <c r="R197" s="9"/>
    </row>
    <row r="198" spans="1:18" x14ac:dyDescent="0.3">
      <c r="A198" s="20" t="s">
        <v>130</v>
      </c>
      <c r="B198" s="20" t="s">
        <v>133</v>
      </c>
      <c r="C198" s="20" t="s">
        <v>78</v>
      </c>
      <c r="D198" s="20" t="str">
        <f t="shared" si="5"/>
        <v>Ligoninės/sveikatos priežiūrosPatalpų šildymasD</v>
      </c>
      <c r="E198" s="24">
        <v>1.31</v>
      </c>
      <c r="F198" s="7"/>
      <c r="G198" s="5"/>
      <c r="M198" s="5"/>
      <c r="N198" s="6"/>
    </row>
    <row r="199" spans="1:18" x14ac:dyDescent="0.3">
      <c r="A199" s="20" t="s">
        <v>130</v>
      </c>
      <c r="B199" s="20" t="s">
        <v>133</v>
      </c>
      <c r="C199" s="20" t="s">
        <v>80</v>
      </c>
      <c r="D199" s="20" t="str">
        <f t="shared" si="5"/>
        <v>Ligoninės/sveikatos priežiūrosPatalpų šildymasC</v>
      </c>
      <c r="E199" s="24">
        <v>1</v>
      </c>
      <c r="F199" s="7"/>
      <c r="G199" s="5"/>
      <c r="M199" s="5"/>
      <c r="N199" s="6"/>
    </row>
    <row r="200" spans="1:18" x14ac:dyDescent="0.3">
      <c r="A200" s="20" t="s">
        <v>130</v>
      </c>
      <c r="B200" s="20" t="s">
        <v>133</v>
      </c>
      <c r="C200" s="20" t="s">
        <v>82</v>
      </c>
      <c r="D200" s="20" t="str">
        <f t="shared" si="5"/>
        <v xml:space="preserve">Ligoninės/sveikatos priežiūrosPatalpų šildymasB </v>
      </c>
      <c r="E200" s="24">
        <v>0.91</v>
      </c>
      <c r="F200" s="7"/>
      <c r="G200" s="5"/>
      <c r="M200" s="5"/>
      <c r="N200" s="6"/>
    </row>
    <row r="201" spans="1:18" x14ac:dyDescent="0.3">
      <c r="A201" s="20" t="s">
        <v>130</v>
      </c>
      <c r="B201" s="20" t="s">
        <v>133</v>
      </c>
      <c r="C201" s="20" t="s">
        <v>7</v>
      </c>
      <c r="D201" s="20" t="str">
        <f t="shared" si="5"/>
        <v>Ligoninės/sveikatos priežiūrosPatalpų šildymasA</v>
      </c>
      <c r="E201" s="24">
        <v>0.86</v>
      </c>
      <c r="F201" s="7"/>
      <c r="G201" s="5"/>
      <c r="I201" s="5"/>
      <c r="J201" s="5"/>
      <c r="L201" s="5"/>
      <c r="M201" s="5"/>
      <c r="N201" s="5"/>
    </row>
    <row r="202" spans="1:18" x14ac:dyDescent="0.3">
      <c r="A202" s="20" t="s">
        <v>131</v>
      </c>
      <c r="B202" s="20" t="s">
        <v>133</v>
      </c>
      <c r="C202" s="20" t="s">
        <v>78</v>
      </c>
      <c r="D202" s="20" t="str">
        <f t="shared" si="5"/>
        <v>ViešbučiųPatalpų šildymasD</v>
      </c>
      <c r="E202" s="24">
        <v>1.17</v>
      </c>
      <c r="F202" s="7"/>
      <c r="G202" s="5"/>
      <c r="H202" s="6"/>
      <c r="I202" s="6"/>
      <c r="J202" s="6"/>
      <c r="K202" s="6"/>
      <c r="L202" s="6"/>
      <c r="M202" s="5"/>
      <c r="N202" s="6"/>
    </row>
    <row r="203" spans="1:18" x14ac:dyDescent="0.3">
      <c r="A203" s="20" t="s">
        <v>131</v>
      </c>
      <c r="B203" s="20" t="s">
        <v>133</v>
      </c>
      <c r="C203" s="20" t="s">
        <v>80</v>
      </c>
      <c r="D203" s="20" t="str">
        <f t="shared" si="5"/>
        <v>ViešbučiųPatalpų šildymasC</v>
      </c>
      <c r="E203" s="24">
        <v>1</v>
      </c>
      <c r="F203" s="7"/>
      <c r="G203" s="5"/>
      <c r="I203" s="7"/>
      <c r="J203" s="7"/>
      <c r="K203" s="7"/>
      <c r="L203" s="7"/>
      <c r="M203" s="5"/>
      <c r="N203" s="6"/>
      <c r="O203" s="9"/>
      <c r="P203" s="9"/>
      <c r="Q203" s="9"/>
      <c r="R203" s="9"/>
    </row>
    <row r="204" spans="1:18" x14ac:dyDescent="0.3">
      <c r="A204" s="20" t="s">
        <v>131</v>
      </c>
      <c r="B204" s="20" t="s">
        <v>133</v>
      </c>
      <c r="C204" s="20" t="s">
        <v>82</v>
      </c>
      <c r="D204" s="20" t="str">
        <f t="shared" si="5"/>
        <v xml:space="preserve">ViešbučiųPatalpų šildymasB </v>
      </c>
      <c r="E204" s="24">
        <v>0.85</v>
      </c>
      <c r="F204" s="7"/>
      <c r="G204" s="5"/>
      <c r="I204" s="7"/>
      <c r="J204" s="7"/>
      <c r="K204" s="7"/>
      <c r="L204" s="7"/>
      <c r="M204" s="5"/>
      <c r="N204" s="6"/>
      <c r="O204" s="9"/>
      <c r="P204" s="9"/>
      <c r="Q204" s="9"/>
      <c r="R204" s="9"/>
    </row>
    <row r="205" spans="1:18" x14ac:dyDescent="0.3">
      <c r="A205" s="20" t="s">
        <v>131</v>
      </c>
      <c r="B205" s="20" t="s">
        <v>133</v>
      </c>
      <c r="C205" s="20" t="s">
        <v>7</v>
      </c>
      <c r="D205" s="20" t="str">
        <f t="shared" si="5"/>
        <v>ViešbučiųPatalpų šildymasA</v>
      </c>
      <c r="E205" s="24">
        <v>0.61</v>
      </c>
      <c r="F205" s="7"/>
      <c r="G205" s="5"/>
      <c r="I205" s="7"/>
      <c r="J205" s="7"/>
      <c r="K205" s="7"/>
      <c r="L205" s="7"/>
      <c r="M205" s="5"/>
      <c r="N205" s="6"/>
      <c r="O205" s="9"/>
      <c r="P205" s="9"/>
      <c r="Q205" s="9"/>
      <c r="R205" s="9"/>
    </row>
    <row r="206" spans="1:18" x14ac:dyDescent="0.3">
      <c r="A206" s="20" t="s">
        <v>132</v>
      </c>
      <c r="B206" s="20" t="s">
        <v>133</v>
      </c>
      <c r="C206" s="20" t="s">
        <v>78</v>
      </c>
      <c r="D206" s="20" t="str">
        <f t="shared" si="5"/>
        <v>RestoranųPatalpų šildymasD</v>
      </c>
      <c r="E206" s="24">
        <v>1.21</v>
      </c>
      <c r="F206" s="7"/>
      <c r="G206" s="5"/>
      <c r="I206" s="7"/>
      <c r="J206" s="7"/>
      <c r="K206" s="7"/>
      <c r="L206" s="7"/>
      <c r="M206" s="5"/>
      <c r="N206" s="6"/>
      <c r="O206" s="9"/>
      <c r="P206" s="9"/>
      <c r="Q206" s="9"/>
      <c r="R206" s="9"/>
    </row>
    <row r="207" spans="1:18" x14ac:dyDescent="0.3">
      <c r="A207" s="20" t="s">
        <v>132</v>
      </c>
      <c r="B207" s="20" t="s">
        <v>133</v>
      </c>
      <c r="C207" s="20" t="s">
        <v>80</v>
      </c>
      <c r="D207" s="20" t="str">
        <f t="shared" si="5"/>
        <v>RestoranųPatalpų šildymasC</v>
      </c>
      <c r="E207" s="24">
        <v>1</v>
      </c>
      <c r="F207" s="7"/>
      <c r="G207" s="5"/>
      <c r="I207" s="7"/>
      <c r="J207" s="7"/>
      <c r="K207" s="7"/>
      <c r="L207" s="7"/>
      <c r="M207" s="5"/>
      <c r="N207" s="5"/>
    </row>
    <row r="208" spans="1:18" x14ac:dyDescent="0.3">
      <c r="A208" s="20" t="s">
        <v>132</v>
      </c>
      <c r="B208" s="20" t="s">
        <v>133</v>
      </c>
      <c r="C208" s="20" t="s">
        <v>82</v>
      </c>
      <c r="D208" s="20" t="str">
        <f t="shared" si="5"/>
        <v xml:space="preserve">RestoranųPatalpų šildymasB </v>
      </c>
      <c r="E208" s="24">
        <v>0.76</v>
      </c>
      <c r="F208" s="7"/>
      <c r="G208" s="5"/>
      <c r="I208" s="7"/>
      <c r="J208" s="7"/>
      <c r="K208" s="7"/>
      <c r="L208" s="7"/>
      <c r="M208" s="5"/>
      <c r="N208" s="5"/>
    </row>
    <row r="209" spans="1:18" x14ac:dyDescent="0.3">
      <c r="A209" s="20" t="s">
        <v>132</v>
      </c>
      <c r="B209" s="20" t="s">
        <v>133</v>
      </c>
      <c r="C209" s="20" t="s">
        <v>7</v>
      </c>
      <c r="D209" s="20" t="str">
        <f t="shared" si="5"/>
        <v>RestoranųPatalpų šildymasA</v>
      </c>
      <c r="E209" s="24">
        <v>0.69</v>
      </c>
      <c r="F209" s="7"/>
      <c r="G209" s="5"/>
      <c r="I209" s="7"/>
      <c r="J209" s="7"/>
      <c r="K209" s="7"/>
      <c r="L209" s="7"/>
      <c r="M209" s="5"/>
      <c r="N209" s="5"/>
    </row>
    <row r="210" spans="1:18" x14ac:dyDescent="0.3">
      <c r="A210" s="20" t="s">
        <v>128</v>
      </c>
      <c r="B210" s="20" t="s">
        <v>133</v>
      </c>
      <c r="C210" s="20" t="s">
        <v>78</v>
      </c>
      <c r="D210" s="20" t="str">
        <f t="shared" si="5"/>
        <v>Didmeninės/mažmeninės prekybosPatalpų šildymasD</v>
      </c>
      <c r="E210" s="24">
        <v>1.56</v>
      </c>
      <c r="F210" s="7"/>
      <c r="G210" s="5"/>
      <c r="I210" s="7"/>
      <c r="J210" s="7"/>
      <c r="K210" s="8"/>
      <c r="L210" s="7"/>
      <c r="M210" s="5"/>
      <c r="N210" s="5"/>
    </row>
    <row r="211" spans="1:18" x14ac:dyDescent="0.3">
      <c r="A211" s="20" t="s">
        <v>128</v>
      </c>
      <c r="B211" s="20" t="s">
        <v>133</v>
      </c>
      <c r="C211" s="20" t="s">
        <v>80</v>
      </c>
      <c r="D211" s="20" t="str">
        <f t="shared" si="5"/>
        <v>Didmeninės/mažmeninės prekybosPatalpų šildymasC</v>
      </c>
      <c r="E211" s="24">
        <v>1</v>
      </c>
      <c r="F211" s="7"/>
      <c r="G211" s="5"/>
      <c r="I211" s="5"/>
      <c r="J211" s="5"/>
      <c r="K211" s="5"/>
      <c r="L211" s="5"/>
      <c r="M211" s="5"/>
      <c r="N211" s="5"/>
    </row>
    <row r="212" spans="1:18" x14ac:dyDescent="0.3">
      <c r="A212" s="20" t="s">
        <v>128</v>
      </c>
      <c r="B212" s="20" t="s">
        <v>133</v>
      </c>
      <c r="C212" s="20" t="s">
        <v>82</v>
      </c>
      <c r="D212" s="20" t="str">
        <f t="shared" si="5"/>
        <v xml:space="preserve">Didmeninės/mažmeninės prekybosPatalpų šildymasB </v>
      </c>
      <c r="E212" s="24">
        <v>0.71</v>
      </c>
      <c r="F212" s="7"/>
      <c r="G212" s="5"/>
      <c r="H212" s="6"/>
      <c r="I212" s="6"/>
      <c r="J212" s="6"/>
      <c r="K212" s="6"/>
      <c r="L212" s="6"/>
      <c r="M212" s="5"/>
      <c r="N212" s="6"/>
    </row>
    <row r="213" spans="1:18" x14ac:dyDescent="0.3">
      <c r="A213" s="20" t="s">
        <v>128</v>
      </c>
      <c r="B213" s="20" t="s">
        <v>133</v>
      </c>
      <c r="C213" s="20" t="s">
        <v>7</v>
      </c>
      <c r="D213" s="20" t="str">
        <f t="shared" si="5"/>
        <v>Didmeninės/mažmeninės prekybosPatalpų šildymasA</v>
      </c>
      <c r="E213" s="24">
        <v>0.46</v>
      </c>
      <c r="F213" s="7"/>
      <c r="G213" s="5"/>
      <c r="I213" s="7"/>
      <c r="J213" s="7"/>
      <c r="K213" s="7"/>
      <c r="L213" s="7"/>
      <c r="M213" s="5"/>
      <c r="N213" s="6"/>
      <c r="O213" s="9"/>
      <c r="P213" s="9"/>
      <c r="Q213" s="9"/>
      <c r="R213" s="9"/>
    </row>
    <row r="214" spans="1:18" x14ac:dyDescent="0.3">
      <c r="A214" s="20" t="s">
        <v>125</v>
      </c>
      <c r="B214" s="20" t="s">
        <v>135</v>
      </c>
      <c r="C214" s="20" t="s">
        <v>78</v>
      </c>
      <c r="D214" s="20" t="str">
        <f t="shared" ref="D214:D245" si="6">CONCATENATE(A214,B214,C214)</f>
        <v>Vienbučio namoVėsinimasD</v>
      </c>
      <c r="E214" s="24">
        <v>1.0900000000000001</v>
      </c>
      <c r="F214" s="7"/>
      <c r="G214" s="5"/>
      <c r="I214" s="7"/>
      <c r="J214" s="7"/>
      <c r="K214" s="7"/>
      <c r="L214" s="7"/>
      <c r="M214" s="5"/>
      <c r="N214" s="6"/>
      <c r="O214" s="9"/>
      <c r="P214" s="9"/>
      <c r="Q214" s="9"/>
      <c r="R214" s="9"/>
    </row>
    <row r="215" spans="1:18" x14ac:dyDescent="0.3">
      <c r="A215" s="20" t="s">
        <v>125</v>
      </c>
      <c r="B215" s="20" t="s">
        <v>135</v>
      </c>
      <c r="C215" s="20" t="s">
        <v>80</v>
      </c>
      <c r="D215" s="20" t="str">
        <f t="shared" si="6"/>
        <v>Vienbučio namoVėsinimasC</v>
      </c>
      <c r="E215" s="24">
        <v>1</v>
      </c>
      <c r="F215" s="7"/>
      <c r="G215" s="5"/>
      <c r="I215" s="7"/>
      <c r="J215" s="7"/>
      <c r="K215" s="7"/>
      <c r="L215" s="7"/>
      <c r="M215" s="5"/>
      <c r="N215" s="6"/>
      <c r="O215" s="9"/>
      <c r="P215" s="9"/>
      <c r="Q215" s="9"/>
      <c r="R215" s="9"/>
    </row>
    <row r="216" spans="1:18" x14ac:dyDescent="0.3">
      <c r="A216" s="20" t="s">
        <v>125</v>
      </c>
      <c r="B216" s="20" t="s">
        <v>135</v>
      </c>
      <c r="C216" s="20" t="s">
        <v>82</v>
      </c>
      <c r="D216" s="20" t="str">
        <f t="shared" si="6"/>
        <v xml:space="preserve">Vienbučio namoVėsinimasB </v>
      </c>
      <c r="E216" s="24">
        <v>0.88</v>
      </c>
      <c r="F216" s="7"/>
      <c r="G216" s="5"/>
      <c r="I216" s="7"/>
      <c r="J216" s="7"/>
      <c r="K216" s="7"/>
      <c r="L216" s="7"/>
      <c r="M216" s="5"/>
      <c r="N216" s="6"/>
      <c r="O216" s="9"/>
      <c r="P216" s="9"/>
      <c r="Q216" s="9"/>
      <c r="R216" s="9"/>
    </row>
    <row r="217" spans="1:18" x14ac:dyDescent="0.3">
      <c r="A217" s="20" t="s">
        <v>125</v>
      </c>
      <c r="B217" s="20" t="s">
        <v>135</v>
      </c>
      <c r="C217" s="20" t="s">
        <v>7</v>
      </c>
      <c r="D217" s="20" t="str">
        <f t="shared" si="6"/>
        <v>Vienbučio namoVėsinimasA</v>
      </c>
      <c r="E217" s="24">
        <v>0.81</v>
      </c>
      <c r="F217" s="7"/>
      <c r="G217" s="5"/>
      <c r="I217" s="7"/>
      <c r="J217" s="7"/>
      <c r="K217" s="7"/>
      <c r="L217" s="7"/>
      <c r="M217" s="5"/>
      <c r="N217" s="5"/>
    </row>
    <row r="218" spans="1:18" x14ac:dyDescent="0.3">
      <c r="A218" s="20" t="s">
        <v>126</v>
      </c>
      <c r="B218" s="20" t="s">
        <v>135</v>
      </c>
      <c r="C218" s="20" t="s">
        <v>78</v>
      </c>
      <c r="D218" s="20" t="str">
        <f t="shared" si="6"/>
        <v>Daugiabučio namoVėsinimasD</v>
      </c>
      <c r="E218" s="24">
        <v>1.0900000000000001</v>
      </c>
      <c r="F218" s="7"/>
      <c r="G218" s="5"/>
      <c r="I218" s="7"/>
      <c r="J218" s="7"/>
      <c r="K218" s="7"/>
      <c r="L218" s="7"/>
      <c r="M218" s="5"/>
      <c r="N218" s="5"/>
    </row>
    <row r="219" spans="1:18" x14ac:dyDescent="0.3">
      <c r="A219" s="20" t="s">
        <v>126</v>
      </c>
      <c r="B219" s="20" t="s">
        <v>135</v>
      </c>
      <c r="C219" s="20" t="s">
        <v>80</v>
      </c>
      <c r="D219" s="20" t="str">
        <f t="shared" si="6"/>
        <v>Daugiabučio namoVėsinimasC</v>
      </c>
      <c r="E219" s="24">
        <v>1</v>
      </c>
      <c r="F219" s="7"/>
      <c r="G219" s="5"/>
      <c r="I219" s="7"/>
      <c r="J219" s="7"/>
      <c r="K219" s="7"/>
      <c r="L219" s="7"/>
      <c r="M219" s="5"/>
      <c r="N219" s="5"/>
    </row>
    <row r="220" spans="1:18" x14ac:dyDescent="0.3">
      <c r="A220" s="20" t="s">
        <v>126</v>
      </c>
      <c r="B220" s="20" t="s">
        <v>135</v>
      </c>
      <c r="C220" s="20" t="s">
        <v>82</v>
      </c>
      <c r="D220" s="20" t="str">
        <f t="shared" si="6"/>
        <v xml:space="preserve">Daugiabučio namoVėsinimasB </v>
      </c>
      <c r="E220" s="24">
        <v>0.88</v>
      </c>
      <c r="F220" s="7"/>
      <c r="G220" s="5"/>
      <c r="I220" s="11"/>
      <c r="J220" s="7"/>
      <c r="K220" s="8"/>
      <c r="L220" s="7"/>
      <c r="M220" s="5"/>
      <c r="N220" s="5"/>
    </row>
    <row r="221" spans="1:18" x14ac:dyDescent="0.3">
      <c r="A221" s="20" t="s">
        <v>126</v>
      </c>
      <c r="B221" s="20" t="s">
        <v>135</v>
      </c>
      <c r="C221" s="20" t="s">
        <v>7</v>
      </c>
      <c r="D221" s="20" t="str">
        <f t="shared" si="6"/>
        <v>Daugiabučio namoVėsinimasA</v>
      </c>
      <c r="E221" s="24">
        <v>0.81</v>
      </c>
      <c r="F221" s="7"/>
      <c r="G221" s="5"/>
      <c r="I221" s="5"/>
      <c r="J221" s="5"/>
      <c r="K221" s="5"/>
      <c r="L221" s="5"/>
      <c r="M221" s="5"/>
      <c r="N221" s="5"/>
    </row>
    <row r="222" spans="1:18" x14ac:dyDescent="0.3">
      <c r="A222" s="20" t="s">
        <v>127</v>
      </c>
      <c r="B222" s="20" t="s">
        <v>135</v>
      </c>
      <c r="C222" s="20" t="s">
        <v>78</v>
      </c>
      <c r="D222" s="20" t="str">
        <f t="shared" si="6"/>
        <v>BiurųVėsinimasD</v>
      </c>
      <c r="E222" s="24">
        <v>1.57</v>
      </c>
      <c r="F222" s="7"/>
      <c r="G222" s="5"/>
      <c r="H222" s="5"/>
      <c r="I222" s="6"/>
      <c r="J222" s="6"/>
      <c r="K222" s="6"/>
      <c r="L222" s="6"/>
      <c r="M222" s="5"/>
      <c r="N222" s="6"/>
    </row>
    <row r="223" spans="1:18" x14ac:dyDescent="0.3">
      <c r="A223" s="20" t="s">
        <v>127</v>
      </c>
      <c r="B223" s="20" t="s">
        <v>135</v>
      </c>
      <c r="C223" s="20" t="s">
        <v>80</v>
      </c>
      <c r="D223" s="20" t="str">
        <f t="shared" si="6"/>
        <v>BiurųVėsinimasC</v>
      </c>
      <c r="E223" s="24">
        <v>1</v>
      </c>
      <c r="F223" s="7"/>
      <c r="G223" s="5"/>
      <c r="I223" s="7"/>
      <c r="J223" s="7"/>
      <c r="K223" s="7"/>
      <c r="L223" s="7"/>
      <c r="M223" s="5"/>
      <c r="N223" s="6"/>
      <c r="O223" s="12"/>
      <c r="P223" s="12"/>
      <c r="Q223" s="12"/>
      <c r="R223" s="12"/>
    </row>
    <row r="224" spans="1:18" x14ac:dyDescent="0.3">
      <c r="A224" s="20" t="s">
        <v>127</v>
      </c>
      <c r="B224" s="20" t="s">
        <v>135</v>
      </c>
      <c r="C224" s="20" t="s">
        <v>82</v>
      </c>
      <c r="D224" s="20" t="str">
        <f t="shared" si="6"/>
        <v xml:space="preserve">BiurųVėsinimasB </v>
      </c>
      <c r="E224" s="24">
        <v>0.8</v>
      </c>
      <c r="F224" s="7"/>
      <c r="G224" s="5"/>
      <c r="I224" s="7"/>
      <c r="J224" s="7"/>
      <c r="K224" s="7"/>
      <c r="L224" s="7"/>
      <c r="M224" s="5"/>
      <c r="N224" s="6"/>
      <c r="O224" s="12"/>
      <c r="P224" s="12"/>
      <c r="Q224" s="12"/>
      <c r="R224" s="12"/>
    </row>
    <row r="225" spans="1:18" x14ac:dyDescent="0.3">
      <c r="A225" s="20" t="s">
        <v>127</v>
      </c>
      <c r="B225" s="20" t="s">
        <v>135</v>
      </c>
      <c r="C225" s="20" t="s">
        <v>7</v>
      </c>
      <c r="D225" s="20" t="str">
        <f t="shared" si="6"/>
        <v>BiurųVėsinimasA</v>
      </c>
      <c r="E225" s="24">
        <v>0.56999999999999995</v>
      </c>
      <c r="F225" s="7"/>
      <c r="G225" s="5"/>
      <c r="I225" s="11"/>
      <c r="J225" s="7"/>
      <c r="K225" s="11"/>
      <c r="L225" s="11"/>
      <c r="M225" s="5"/>
      <c r="N225" s="6"/>
      <c r="O225" s="12"/>
      <c r="P225" s="12"/>
      <c r="Q225" s="12"/>
      <c r="R225" s="12"/>
    </row>
    <row r="226" spans="1:18" x14ac:dyDescent="0.3">
      <c r="A226" s="20" t="s">
        <v>129</v>
      </c>
      <c r="B226" s="20" t="s">
        <v>135</v>
      </c>
      <c r="C226" s="20" t="s">
        <v>78</v>
      </c>
      <c r="D226" s="20" t="str">
        <f t="shared" si="6"/>
        <v>ŠvietimoVėsinimasD</v>
      </c>
      <c r="E226" s="24">
        <v>1.32</v>
      </c>
      <c r="F226" s="7"/>
      <c r="G226" s="5"/>
      <c r="I226" s="11"/>
      <c r="J226" s="7"/>
      <c r="K226" s="11"/>
      <c r="L226" s="11"/>
      <c r="M226" s="5"/>
      <c r="N226" s="6"/>
      <c r="O226" s="12"/>
      <c r="P226" s="12"/>
      <c r="Q226" s="12"/>
      <c r="R226" s="12"/>
    </row>
    <row r="227" spans="1:18" x14ac:dyDescent="0.3">
      <c r="A227" s="20" t="s">
        <v>129</v>
      </c>
      <c r="B227" s="20" t="s">
        <v>135</v>
      </c>
      <c r="C227" s="20" t="s">
        <v>80</v>
      </c>
      <c r="D227" s="20" t="str">
        <f t="shared" si="6"/>
        <v>ŠvietimoVėsinimasC</v>
      </c>
      <c r="E227" s="24">
        <v>1</v>
      </c>
      <c r="F227" s="7"/>
      <c r="G227" s="5"/>
      <c r="I227" s="7"/>
      <c r="J227" s="7"/>
      <c r="K227" s="7"/>
      <c r="L227" s="7"/>
      <c r="M227" s="5"/>
      <c r="N227" s="5"/>
    </row>
    <row r="228" spans="1:18" x14ac:dyDescent="0.3">
      <c r="A228" s="20" t="s">
        <v>129</v>
      </c>
      <c r="B228" s="20" t="s">
        <v>135</v>
      </c>
      <c r="C228" s="20" t="s">
        <v>82</v>
      </c>
      <c r="D228" s="20" t="str">
        <f t="shared" si="6"/>
        <v xml:space="preserve">ŠvietimoVėsinimasB </v>
      </c>
      <c r="E228" s="24">
        <v>0.94</v>
      </c>
      <c r="F228" s="7"/>
      <c r="G228" s="5"/>
      <c r="I228" s="7"/>
      <c r="J228" s="7"/>
      <c r="K228" s="7"/>
      <c r="L228" s="7"/>
      <c r="M228" s="5"/>
      <c r="N228" s="5"/>
    </row>
    <row r="229" spans="1:18" x14ac:dyDescent="0.3">
      <c r="A229" s="20" t="s">
        <v>129</v>
      </c>
      <c r="B229" s="20" t="s">
        <v>135</v>
      </c>
      <c r="C229" s="20" t="s">
        <v>7</v>
      </c>
      <c r="D229" s="20" t="str">
        <f t="shared" si="6"/>
        <v>ŠvietimoVėsinimasA</v>
      </c>
      <c r="E229" s="24">
        <v>0.64</v>
      </c>
      <c r="F229" s="7"/>
      <c r="G229" s="5"/>
      <c r="I229" s="7"/>
      <c r="J229" s="7"/>
      <c r="K229" s="7"/>
      <c r="L229" s="7"/>
      <c r="M229" s="5"/>
      <c r="N229" s="5"/>
    </row>
    <row r="230" spans="1:18" x14ac:dyDescent="0.3">
      <c r="A230" s="20" t="s">
        <v>130</v>
      </c>
      <c r="B230" s="20" t="s">
        <v>135</v>
      </c>
      <c r="C230" s="20" t="s">
        <v>78</v>
      </c>
      <c r="D230" s="20" t="str">
        <f t="shared" si="6"/>
        <v>Ligoninės/sveikatos priežiūrosVėsinimasD</v>
      </c>
      <c r="E230" s="24">
        <v>1.31</v>
      </c>
      <c r="F230" s="7"/>
      <c r="G230" s="5"/>
      <c r="I230" s="11"/>
      <c r="J230" s="7"/>
      <c r="K230" s="11"/>
      <c r="L230" s="11"/>
      <c r="M230" s="5"/>
      <c r="N230" s="5"/>
    </row>
    <row r="231" spans="1:18" x14ac:dyDescent="0.3">
      <c r="A231" s="20" t="s">
        <v>130</v>
      </c>
      <c r="B231" s="20" t="s">
        <v>135</v>
      </c>
      <c r="C231" s="20" t="s">
        <v>80</v>
      </c>
      <c r="D231" s="20" t="str">
        <f t="shared" si="6"/>
        <v>Ligoninės/sveikatos priežiūrosVėsinimasC</v>
      </c>
      <c r="E231" s="24">
        <v>1</v>
      </c>
      <c r="F231" s="7"/>
      <c r="G231" s="5"/>
      <c r="I231" s="5"/>
      <c r="J231" s="5"/>
      <c r="K231" s="5"/>
      <c r="L231" s="5"/>
      <c r="M231" s="5"/>
      <c r="N231" s="5"/>
    </row>
    <row r="232" spans="1:18" x14ac:dyDescent="0.3">
      <c r="A232" s="20" t="s">
        <v>130</v>
      </c>
      <c r="B232" s="20" t="s">
        <v>135</v>
      </c>
      <c r="C232" s="20" t="s">
        <v>82</v>
      </c>
      <c r="D232" s="20" t="str">
        <f t="shared" si="6"/>
        <v xml:space="preserve">Ligoninės/sveikatos priežiūrosVėsinimasB </v>
      </c>
      <c r="E232" s="24">
        <v>0.91</v>
      </c>
      <c r="F232" s="7"/>
      <c r="G232" s="5"/>
      <c r="H232" s="6"/>
      <c r="I232" s="6"/>
      <c r="J232" s="6"/>
      <c r="K232" s="6"/>
      <c r="L232" s="6"/>
      <c r="M232" s="5"/>
      <c r="N232" s="6"/>
    </row>
    <row r="233" spans="1:18" x14ac:dyDescent="0.3">
      <c r="A233" s="20" t="s">
        <v>130</v>
      </c>
      <c r="B233" s="20" t="s">
        <v>135</v>
      </c>
      <c r="C233" s="20" t="s">
        <v>7</v>
      </c>
      <c r="D233" s="20" t="str">
        <f t="shared" si="6"/>
        <v>Ligoninės/sveikatos priežiūrosVėsinimasA</v>
      </c>
      <c r="E233" s="24">
        <v>0.86</v>
      </c>
      <c r="F233" s="7"/>
      <c r="G233" s="5"/>
      <c r="I233" s="7"/>
      <c r="J233" s="7"/>
      <c r="K233" s="7"/>
      <c r="L233" s="7"/>
      <c r="M233" s="5"/>
      <c r="N233" s="6"/>
      <c r="O233" s="9"/>
      <c r="P233" s="9"/>
      <c r="Q233" s="9"/>
      <c r="R233" s="9"/>
    </row>
    <row r="234" spans="1:18" x14ac:dyDescent="0.3">
      <c r="A234" s="20" t="s">
        <v>131</v>
      </c>
      <c r="B234" s="20" t="s">
        <v>135</v>
      </c>
      <c r="C234" s="20" t="s">
        <v>78</v>
      </c>
      <c r="D234" s="20" t="str">
        <f t="shared" si="6"/>
        <v>ViešbučiųVėsinimasD</v>
      </c>
      <c r="E234" s="24">
        <v>1.76</v>
      </c>
      <c r="F234" s="7"/>
      <c r="G234" s="5"/>
      <c r="I234" s="7"/>
      <c r="J234" s="7"/>
      <c r="K234" s="7"/>
      <c r="L234" s="7"/>
      <c r="M234" s="5"/>
      <c r="N234" s="6"/>
      <c r="O234" s="9"/>
      <c r="P234" s="9"/>
      <c r="Q234" s="9"/>
      <c r="R234" s="9"/>
    </row>
    <row r="235" spans="1:18" x14ac:dyDescent="0.3">
      <c r="A235" s="20" t="s">
        <v>131</v>
      </c>
      <c r="B235" s="20" t="s">
        <v>135</v>
      </c>
      <c r="C235" s="20" t="s">
        <v>80</v>
      </c>
      <c r="D235" s="20" t="str">
        <f t="shared" si="6"/>
        <v>ViešbučiųVėsinimasC</v>
      </c>
      <c r="E235" s="24">
        <v>1</v>
      </c>
      <c r="F235" s="7"/>
      <c r="G235" s="5"/>
      <c r="I235" s="7"/>
      <c r="J235" s="7"/>
      <c r="K235" s="7"/>
      <c r="L235" s="7"/>
      <c r="M235" s="5"/>
      <c r="N235" s="6"/>
      <c r="O235" s="9"/>
      <c r="P235" s="9"/>
      <c r="Q235" s="9"/>
      <c r="R235" s="9"/>
    </row>
    <row r="236" spans="1:18" x14ac:dyDescent="0.3">
      <c r="A236" s="20" t="s">
        <v>131</v>
      </c>
      <c r="B236" s="20" t="s">
        <v>135</v>
      </c>
      <c r="C236" s="20" t="s">
        <v>82</v>
      </c>
      <c r="D236" s="20" t="str">
        <f t="shared" si="6"/>
        <v xml:space="preserve">ViešbučiųVėsinimasB </v>
      </c>
      <c r="E236" s="24">
        <v>0.79</v>
      </c>
      <c r="F236" s="7"/>
      <c r="G236" s="5"/>
      <c r="I236" s="7"/>
      <c r="J236" s="7"/>
      <c r="K236" s="7"/>
      <c r="L236" s="7"/>
      <c r="M236" s="5"/>
      <c r="N236" s="6"/>
      <c r="O236" s="9"/>
      <c r="P236" s="9"/>
      <c r="Q236" s="9"/>
      <c r="R236" s="9"/>
    </row>
    <row r="237" spans="1:18" x14ac:dyDescent="0.3">
      <c r="A237" s="20" t="s">
        <v>131</v>
      </c>
      <c r="B237" s="20" t="s">
        <v>135</v>
      </c>
      <c r="C237" s="20" t="s">
        <v>7</v>
      </c>
      <c r="D237" s="20" t="str">
        <f t="shared" si="6"/>
        <v>ViešbučiųVėsinimasA</v>
      </c>
      <c r="E237" s="24">
        <v>0.76</v>
      </c>
      <c r="F237" s="7"/>
      <c r="G237" s="5"/>
      <c r="I237" s="7"/>
      <c r="J237" s="7"/>
      <c r="K237" s="7"/>
      <c r="L237" s="7"/>
      <c r="M237" s="5"/>
      <c r="N237" s="5"/>
    </row>
    <row r="238" spans="1:18" x14ac:dyDescent="0.3">
      <c r="A238" s="20" t="s">
        <v>132</v>
      </c>
      <c r="B238" s="20" t="s">
        <v>135</v>
      </c>
      <c r="C238" s="20" t="s">
        <v>78</v>
      </c>
      <c r="D238" s="20" t="str">
        <f t="shared" si="6"/>
        <v>RestoranųVėsinimasD</v>
      </c>
      <c r="E238" s="24">
        <v>1.39</v>
      </c>
      <c r="F238" s="7"/>
      <c r="G238" s="5"/>
      <c r="I238" s="7"/>
      <c r="J238" s="7"/>
      <c r="K238" s="7"/>
      <c r="L238" s="7"/>
      <c r="M238" s="5"/>
      <c r="N238" s="5"/>
    </row>
    <row r="239" spans="1:18" x14ac:dyDescent="0.3">
      <c r="A239" s="20" t="s">
        <v>132</v>
      </c>
      <c r="B239" s="20" t="s">
        <v>135</v>
      </c>
      <c r="C239" s="20" t="s">
        <v>80</v>
      </c>
      <c r="D239" s="20" t="str">
        <f t="shared" si="6"/>
        <v>RestoranųVėsinimasC</v>
      </c>
      <c r="E239" s="24">
        <v>1</v>
      </c>
      <c r="F239" s="7"/>
      <c r="G239" s="5"/>
      <c r="I239" s="7"/>
      <c r="J239" s="7"/>
      <c r="K239" s="7"/>
      <c r="L239" s="7"/>
      <c r="M239" s="5"/>
      <c r="N239" s="5"/>
    </row>
    <row r="240" spans="1:18" x14ac:dyDescent="0.3">
      <c r="A240" s="20" t="s">
        <v>132</v>
      </c>
      <c r="B240" s="20" t="s">
        <v>135</v>
      </c>
      <c r="C240" s="20" t="s">
        <v>82</v>
      </c>
      <c r="D240" s="20" t="str">
        <f t="shared" si="6"/>
        <v xml:space="preserve">RestoranųVėsinimasB </v>
      </c>
      <c r="E240" s="24">
        <v>0.94</v>
      </c>
      <c r="F240" s="7"/>
      <c r="G240" s="5"/>
      <c r="I240" s="7"/>
      <c r="J240" s="7"/>
      <c r="K240" s="7"/>
      <c r="L240" s="7"/>
      <c r="M240" s="5"/>
      <c r="N240" s="5"/>
    </row>
    <row r="241" spans="1:18" x14ac:dyDescent="0.3">
      <c r="A241" s="20" t="s">
        <v>132</v>
      </c>
      <c r="B241" s="20" t="s">
        <v>135</v>
      </c>
      <c r="C241" s="20" t="s">
        <v>7</v>
      </c>
      <c r="D241" s="20" t="str">
        <f t="shared" si="6"/>
        <v>RestoranųVėsinimasA</v>
      </c>
      <c r="E241" s="24">
        <v>0.6</v>
      </c>
      <c r="F241" s="7"/>
      <c r="G241" s="5"/>
      <c r="I241" s="5"/>
      <c r="J241" s="5"/>
      <c r="K241" s="5"/>
      <c r="L241" s="5"/>
      <c r="M241" s="5"/>
      <c r="N241" s="5"/>
    </row>
    <row r="242" spans="1:18" x14ac:dyDescent="0.3">
      <c r="A242" s="20" t="s">
        <v>128</v>
      </c>
      <c r="B242" s="20" t="s">
        <v>135</v>
      </c>
      <c r="C242" s="20" t="s">
        <v>78</v>
      </c>
      <c r="D242" s="20" t="str">
        <f t="shared" si="6"/>
        <v>Didmeninės/mažmeninės prekybosVėsinimasD</v>
      </c>
      <c r="E242" s="24">
        <v>1.59</v>
      </c>
      <c r="F242" s="7"/>
      <c r="G242" s="5"/>
      <c r="H242" s="7"/>
      <c r="I242" s="6"/>
      <c r="J242" s="6"/>
      <c r="K242" s="6"/>
      <c r="L242" s="6"/>
      <c r="M242" s="5"/>
      <c r="N242" s="6"/>
    </row>
    <row r="243" spans="1:18" x14ac:dyDescent="0.3">
      <c r="A243" s="20" t="s">
        <v>128</v>
      </c>
      <c r="B243" s="20" t="s">
        <v>135</v>
      </c>
      <c r="C243" s="20" t="s">
        <v>80</v>
      </c>
      <c r="D243" s="20" t="str">
        <f t="shared" si="6"/>
        <v>Didmeninės/mažmeninės prekybosVėsinimasC</v>
      </c>
      <c r="E243" s="24">
        <v>1</v>
      </c>
      <c r="F243" s="7"/>
      <c r="G243" s="5"/>
      <c r="I243" s="7"/>
      <c r="J243" s="7"/>
      <c r="K243" s="7"/>
      <c r="L243" s="7"/>
      <c r="M243" s="5"/>
      <c r="N243" s="6"/>
      <c r="O243" s="9"/>
      <c r="P243" s="9"/>
      <c r="Q243" s="9"/>
      <c r="R243" s="9"/>
    </row>
    <row r="244" spans="1:18" x14ac:dyDescent="0.3">
      <c r="A244" s="20" t="s">
        <v>128</v>
      </c>
      <c r="B244" s="20" t="s">
        <v>135</v>
      </c>
      <c r="C244" s="20" t="s">
        <v>82</v>
      </c>
      <c r="D244" s="20" t="str">
        <f t="shared" si="6"/>
        <v xml:space="preserve">Didmeninės/mažmeninės prekybosVėsinimasB </v>
      </c>
      <c r="E244" s="24">
        <v>0.85</v>
      </c>
      <c r="F244" s="7"/>
      <c r="G244" s="5"/>
      <c r="I244" s="7"/>
      <c r="J244" s="7"/>
      <c r="K244" s="7"/>
      <c r="L244" s="7"/>
      <c r="M244" s="5"/>
      <c r="N244" s="6"/>
      <c r="O244" s="9"/>
      <c r="P244" s="9"/>
      <c r="Q244" s="9"/>
      <c r="R244" s="9"/>
    </row>
    <row r="245" spans="1:18" x14ac:dyDescent="0.3">
      <c r="A245" s="20" t="s">
        <v>128</v>
      </c>
      <c r="B245" s="20" t="s">
        <v>135</v>
      </c>
      <c r="C245" s="20" t="s">
        <v>7</v>
      </c>
      <c r="D245" s="20" t="str">
        <f t="shared" si="6"/>
        <v>Didmeninės/mažmeninės prekybosVėsinimasA</v>
      </c>
      <c r="E245" s="24">
        <v>0.55000000000000004</v>
      </c>
      <c r="F245" s="7"/>
      <c r="G245" s="5"/>
      <c r="I245" s="7"/>
      <c r="J245" s="7"/>
      <c r="K245" s="7"/>
      <c r="L245" s="7"/>
      <c r="M245" s="5"/>
      <c r="N245" s="6"/>
      <c r="O245" s="9"/>
      <c r="P245" s="9"/>
      <c r="Q245" s="9"/>
      <c r="R245" s="9"/>
    </row>
    <row r="246" spans="1:18" x14ac:dyDescent="0.3">
      <c r="A246" s="20" t="s">
        <v>125</v>
      </c>
      <c r="B246" s="20" t="s">
        <v>134</v>
      </c>
      <c r="C246" s="20" t="s">
        <v>78</v>
      </c>
      <c r="D246" s="20" t="str">
        <f t="shared" ref="D246:D277" si="7">CONCATENATE(A246,B246,C246)</f>
        <v>Vienbučio namoKaršto vandens ruošimasD</v>
      </c>
      <c r="E246" s="24">
        <v>1.1100000000000001</v>
      </c>
      <c r="F246" s="7"/>
      <c r="G246" s="5"/>
      <c r="I246" s="7"/>
      <c r="J246" s="7"/>
      <c r="K246" s="7"/>
      <c r="L246" s="7"/>
      <c r="M246" s="5"/>
      <c r="N246" s="6"/>
      <c r="O246" s="9"/>
      <c r="P246" s="9"/>
      <c r="Q246" s="9"/>
      <c r="R246" s="9"/>
    </row>
    <row r="247" spans="1:18" x14ac:dyDescent="0.3">
      <c r="A247" s="20" t="s">
        <v>125</v>
      </c>
      <c r="B247" s="20" t="s">
        <v>134</v>
      </c>
      <c r="C247" s="20" t="s">
        <v>80</v>
      </c>
      <c r="D247" s="20" t="str">
        <f t="shared" si="7"/>
        <v>Vienbučio namoKaršto vandens ruošimasC</v>
      </c>
      <c r="E247" s="24">
        <v>1</v>
      </c>
      <c r="F247" s="7"/>
      <c r="G247" s="5"/>
      <c r="I247" s="7"/>
      <c r="J247" s="7"/>
      <c r="K247" s="7"/>
      <c r="L247" s="7"/>
      <c r="M247" s="5"/>
      <c r="N247" s="5"/>
    </row>
    <row r="248" spans="1:18" x14ac:dyDescent="0.3">
      <c r="A248" s="20" t="s">
        <v>125</v>
      </c>
      <c r="B248" s="20" t="s">
        <v>134</v>
      </c>
      <c r="C248" s="20" t="s">
        <v>82</v>
      </c>
      <c r="D248" s="20" t="str">
        <f t="shared" si="7"/>
        <v xml:space="preserve">Vienbučio namoKaršto vandens ruošimasB </v>
      </c>
      <c r="E248" s="24">
        <v>0.9</v>
      </c>
      <c r="F248" s="7"/>
      <c r="G248" s="5"/>
      <c r="I248" s="7"/>
      <c r="J248" s="7"/>
      <c r="K248" s="7"/>
      <c r="L248" s="7"/>
      <c r="M248" s="5"/>
      <c r="N248" s="5"/>
    </row>
    <row r="249" spans="1:18" x14ac:dyDescent="0.3">
      <c r="A249" s="20" t="s">
        <v>125</v>
      </c>
      <c r="B249" s="20" t="s">
        <v>134</v>
      </c>
      <c r="C249" s="20" t="s">
        <v>7</v>
      </c>
      <c r="D249" s="20" t="str">
        <f t="shared" si="7"/>
        <v>Vienbučio namoKaršto vandens ruošimasA</v>
      </c>
      <c r="E249" s="24">
        <v>0.8</v>
      </c>
      <c r="F249" s="7"/>
      <c r="G249" s="5"/>
      <c r="I249" s="7"/>
      <c r="J249" s="7"/>
      <c r="K249" s="7"/>
      <c r="L249" s="7"/>
      <c r="M249" s="5"/>
      <c r="N249" s="5"/>
    </row>
    <row r="250" spans="1:18" x14ac:dyDescent="0.3">
      <c r="A250" s="20" t="s">
        <v>126</v>
      </c>
      <c r="B250" s="20" t="s">
        <v>134</v>
      </c>
      <c r="C250" s="20" t="s">
        <v>78</v>
      </c>
      <c r="D250" s="20" t="str">
        <f t="shared" si="7"/>
        <v>Daugiabučio namoKaršto vandens ruošimasD</v>
      </c>
      <c r="E250" s="24">
        <v>1.1100000000000001</v>
      </c>
      <c r="F250" s="7"/>
      <c r="G250" s="5"/>
      <c r="I250" s="11"/>
      <c r="J250" s="7"/>
      <c r="K250" s="7"/>
      <c r="L250" s="11"/>
      <c r="M250" s="5"/>
      <c r="N250" s="5"/>
    </row>
    <row r="251" spans="1:18" x14ac:dyDescent="0.3">
      <c r="A251" s="20" t="s">
        <v>126</v>
      </c>
      <c r="B251" s="20" t="s">
        <v>134</v>
      </c>
      <c r="C251" s="20" t="s">
        <v>80</v>
      </c>
      <c r="D251" s="20" t="str">
        <f t="shared" si="7"/>
        <v>Daugiabučio namoKaršto vandens ruošimasC</v>
      </c>
      <c r="E251" s="24">
        <v>1</v>
      </c>
      <c r="F251" s="7"/>
      <c r="G251" s="5"/>
      <c r="I251" s="5"/>
      <c r="J251" s="5"/>
      <c r="K251" s="5"/>
      <c r="L251" s="5"/>
      <c r="M251" s="5"/>
      <c r="N251" s="5"/>
    </row>
    <row r="252" spans="1:18" x14ac:dyDescent="0.3">
      <c r="A252" s="20" t="s">
        <v>126</v>
      </c>
      <c r="B252" s="20" t="s">
        <v>134</v>
      </c>
      <c r="C252" s="20" t="s">
        <v>82</v>
      </c>
      <c r="D252" s="20" t="str">
        <f t="shared" si="7"/>
        <v xml:space="preserve">Daugiabučio namoKaršto vandens ruošimasB </v>
      </c>
      <c r="E252" s="24">
        <v>0.9</v>
      </c>
      <c r="F252" s="7"/>
      <c r="G252" s="5"/>
      <c r="H252" s="5"/>
      <c r="I252" s="6"/>
      <c r="J252" s="6"/>
      <c r="K252" s="6"/>
      <c r="L252" s="6"/>
      <c r="M252" s="5"/>
      <c r="N252" s="6"/>
    </row>
    <row r="253" spans="1:18" x14ac:dyDescent="0.3">
      <c r="A253" s="20" t="s">
        <v>126</v>
      </c>
      <c r="B253" s="20" t="s">
        <v>134</v>
      </c>
      <c r="C253" s="20" t="s">
        <v>7</v>
      </c>
      <c r="D253" s="20" t="str">
        <f t="shared" si="7"/>
        <v>Daugiabučio namoKaršto vandens ruošimasA</v>
      </c>
      <c r="E253" s="24">
        <v>0.8</v>
      </c>
      <c r="F253" s="7"/>
      <c r="G253" s="5"/>
      <c r="I253" s="7"/>
      <c r="J253" s="7"/>
      <c r="K253" s="7"/>
      <c r="L253" s="7"/>
      <c r="M253" s="5"/>
      <c r="N253" s="6"/>
      <c r="O253" s="9"/>
      <c r="P253" s="9"/>
      <c r="Q253" s="9"/>
      <c r="R253" s="9"/>
    </row>
    <row r="254" spans="1:18" x14ac:dyDescent="0.3">
      <c r="A254" s="20" t="s">
        <v>127</v>
      </c>
      <c r="B254" s="20" t="s">
        <v>134</v>
      </c>
      <c r="C254" s="20" t="s">
        <v>78</v>
      </c>
      <c r="D254" s="20" t="str">
        <f t="shared" si="7"/>
        <v>BiurųKaršto vandens ruošimasD</v>
      </c>
      <c r="E254" s="24">
        <v>1.1100000000000001</v>
      </c>
      <c r="F254" s="7"/>
      <c r="G254" s="5"/>
      <c r="I254" s="7"/>
      <c r="J254" s="7"/>
      <c r="K254" s="7"/>
      <c r="L254" s="7"/>
      <c r="M254" s="5"/>
      <c r="N254" s="6"/>
      <c r="O254" s="9"/>
      <c r="P254" s="9"/>
      <c r="Q254" s="9"/>
      <c r="R254" s="9"/>
    </row>
    <row r="255" spans="1:18" x14ac:dyDescent="0.3">
      <c r="A255" s="20" t="s">
        <v>127</v>
      </c>
      <c r="B255" s="20" t="s">
        <v>134</v>
      </c>
      <c r="C255" s="20" t="s">
        <v>80</v>
      </c>
      <c r="D255" s="20" t="str">
        <f t="shared" si="7"/>
        <v>BiurųKaršto vandens ruošimasC</v>
      </c>
      <c r="E255" s="24">
        <v>1</v>
      </c>
      <c r="F255" s="7"/>
      <c r="G255" s="5"/>
      <c r="I255" s="7"/>
      <c r="J255" s="7"/>
      <c r="K255" s="7"/>
      <c r="L255" s="7"/>
      <c r="M255" s="5"/>
      <c r="N255" s="6"/>
      <c r="O255" s="9"/>
      <c r="P255" s="9"/>
      <c r="Q255" s="9"/>
      <c r="R255" s="9"/>
    </row>
    <row r="256" spans="1:18" x14ac:dyDescent="0.3">
      <c r="A256" s="20" t="s">
        <v>127</v>
      </c>
      <c r="B256" s="20" t="s">
        <v>134</v>
      </c>
      <c r="C256" s="20" t="s">
        <v>82</v>
      </c>
      <c r="D256" s="20" t="str">
        <f t="shared" si="7"/>
        <v xml:space="preserve">BiurųKaršto vandens ruošimasB </v>
      </c>
      <c r="E256" s="24">
        <v>0.9</v>
      </c>
      <c r="F256" s="7"/>
      <c r="G256" s="5"/>
      <c r="I256" s="7"/>
      <c r="J256" s="7"/>
      <c r="K256" s="7"/>
      <c r="L256" s="7"/>
      <c r="M256" s="5"/>
      <c r="N256" s="6"/>
      <c r="O256" s="9"/>
      <c r="P256" s="9"/>
      <c r="Q256" s="9"/>
      <c r="R256" s="9"/>
    </row>
    <row r="257" spans="1:14" x14ac:dyDescent="0.3">
      <c r="A257" s="20" t="s">
        <v>127</v>
      </c>
      <c r="B257" s="20" t="s">
        <v>134</v>
      </c>
      <c r="C257" s="20" t="s">
        <v>7</v>
      </c>
      <c r="D257" s="20" t="str">
        <f t="shared" si="7"/>
        <v>BiurųKaršto vandens ruošimasA</v>
      </c>
      <c r="E257" s="24">
        <v>0.8</v>
      </c>
      <c r="F257" s="7"/>
      <c r="G257" s="5"/>
      <c r="I257" s="7"/>
      <c r="J257" s="7"/>
      <c r="K257" s="7"/>
      <c r="L257" s="7"/>
      <c r="M257" s="5"/>
      <c r="N257" s="5"/>
    </row>
    <row r="258" spans="1:14" x14ac:dyDescent="0.3">
      <c r="A258" s="20" t="s">
        <v>129</v>
      </c>
      <c r="B258" s="20" t="s">
        <v>134</v>
      </c>
      <c r="C258" s="20" t="s">
        <v>78</v>
      </c>
      <c r="D258" s="20" t="str">
        <f t="shared" si="7"/>
        <v>ŠvietimoKaršto vandens ruošimasD</v>
      </c>
      <c r="E258" s="24">
        <v>1.1100000000000001</v>
      </c>
      <c r="F258" s="7"/>
      <c r="G258" s="5"/>
      <c r="I258" s="7"/>
      <c r="J258" s="7"/>
      <c r="K258" s="7"/>
      <c r="L258" s="7"/>
      <c r="M258" s="5"/>
      <c r="N258" s="5"/>
    </row>
    <row r="259" spans="1:14" x14ac:dyDescent="0.3">
      <c r="A259" s="20" t="s">
        <v>129</v>
      </c>
      <c r="B259" s="20" t="s">
        <v>134</v>
      </c>
      <c r="C259" s="20" t="s">
        <v>80</v>
      </c>
      <c r="D259" s="20" t="str">
        <f t="shared" si="7"/>
        <v>ŠvietimoKaršto vandens ruošimasC</v>
      </c>
      <c r="E259" s="24">
        <v>1</v>
      </c>
      <c r="F259" s="7"/>
      <c r="G259" s="5"/>
      <c r="I259" s="7"/>
      <c r="J259" s="7"/>
      <c r="K259" s="7"/>
      <c r="L259" s="7"/>
      <c r="M259" s="5"/>
      <c r="N259" s="5"/>
    </row>
    <row r="260" spans="1:14" x14ac:dyDescent="0.3">
      <c r="A260" s="20" t="s">
        <v>129</v>
      </c>
      <c r="B260" s="20" t="s">
        <v>134</v>
      </c>
      <c r="C260" s="20" t="s">
        <v>82</v>
      </c>
      <c r="D260" s="20" t="str">
        <f t="shared" si="7"/>
        <v xml:space="preserve">ŠvietimoKaršto vandens ruošimasB </v>
      </c>
      <c r="E260" s="24">
        <v>0.9</v>
      </c>
      <c r="F260" s="7"/>
      <c r="G260" s="5"/>
      <c r="I260" s="11"/>
      <c r="J260" s="7"/>
      <c r="K260" s="11"/>
      <c r="L260" s="11"/>
      <c r="M260" s="5"/>
      <c r="N260" s="5"/>
    </row>
    <row r="261" spans="1:14" x14ac:dyDescent="0.3">
      <c r="A261" s="20" t="s">
        <v>129</v>
      </c>
      <c r="B261" s="20" t="s">
        <v>134</v>
      </c>
      <c r="C261" s="20" t="s">
        <v>7</v>
      </c>
      <c r="D261" s="20" t="str">
        <f t="shared" si="7"/>
        <v>ŠvietimoKaršto vandens ruošimasA</v>
      </c>
      <c r="E261" s="24">
        <v>0.8</v>
      </c>
      <c r="F261" s="7"/>
      <c r="G261" s="5"/>
      <c r="I261" s="5"/>
      <c r="J261" s="5"/>
      <c r="K261" s="5"/>
      <c r="L261" s="5"/>
      <c r="M261" s="5"/>
      <c r="N261" s="5"/>
    </row>
    <row r="262" spans="1:14" x14ac:dyDescent="0.3">
      <c r="A262" s="20" t="s">
        <v>130</v>
      </c>
      <c r="B262" s="20" t="s">
        <v>134</v>
      </c>
      <c r="C262" s="20" t="s">
        <v>78</v>
      </c>
      <c r="D262" s="20" t="str">
        <f t="shared" si="7"/>
        <v>Ligoninės/sveikatos priežiūrosKaršto vandens ruošimasD</v>
      </c>
      <c r="E262" s="24">
        <v>1.1100000000000001</v>
      </c>
      <c r="F262" s="7"/>
      <c r="G262" s="5"/>
      <c r="H262" s="5"/>
    </row>
    <row r="263" spans="1:14" x14ac:dyDescent="0.3">
      <c r="A263" s="20" t="s">
        <v>130</v>
      </c>
      <c r="B263" s="20" t="s">
        <v>134</v>
      </c>
      <c r="C263" s="20" t="s">
        <v>80</v>
      </c>
      <c r="D263" s="20" t="str">
        <f t="shared" si="7"/>
        <v>Ligoninės/sveikatos priežiūrosKaršto vandens ruošimasC</v>
      </c>
      <c r="E263" s="24">
        <v>1</v>
      </c>
      <c r="F263" s="7"/>
      <c r="G263" s="5"/>
      <c r="H263" s="5"/>
    </row>
    <row r="264" spans="1:14" x14ac:dyDescent="0.3">
      <c r="A264" s="20" t="s">
        <v>130</v>
      </c>
      <c r="B264" s="20" t="s">
        <v>134</v>
      </c>
      <c r="C264" s="20" t="s">
        <v>82</v>
      </c>
      <c r="D264" s="20" t="str">
        <f t="shared" si="7"/>
        <v xml:space="preserve">Ligoninės/sveikatos priežiūrosKaršto vandens ruošimasB </v>
      </c>
      <c r="E264" s="24">
        <v>0.9</v>
      </c>
      <c r="F264" s="7"/>
      <c r="G264" s="5"/>
      <c r="H264" s="5"/>
    </row>
    <row r="265" spans="1:14" x14ac:dyDescent="0.3">
      <c r="A265" s="20" t="s">
        <v>130</v>
      </c>
      <c r="B265" s="20" t="s">
        <v>134</v>
      </c>
      <c r="C265" s="20" t="s">
        <v>7</v>
      </c>
      <c r="D265" s="20" t="str">
        <f t="shared" si="7"/>
        <v>Ligoninės/sveikatos priežiūrosKaršto vandens ruošimasA</v>
      </c>
      <c r="E265" s="24">
        <v>0.8</v>
      </c>
      <c r="F265" s="7"/>
      <c r="G265" s="5"/>
      <c r="H265" s="5"/>
    </row>
    <row r="266" spans="1:14" x14ac:dyDescent="0.3">
      <c r="A266" s="20" t="s">
        <v>131</v>
      </c>
      <c r="B266" s="20" t="s">
        <v>134</v>
      </c>
      <c r="C266" s="20" t="s">
        <v>78</v>
      </c>
      <c r="D266" s="20" t="str">
        <f t="shared" si="7"/>
        <v>ViešbučiųKaršto vandens ruošimasD</v>
      </c>
      <c r="E266" s="24">
        <v>1.1100000000000001</v>
      </c>
      <c r="F266" s="7"/>
      <c r="G266" s="5"/>
      <c r="H266" s="5"/>
    </row>
    <row r="267" spans="1:14" x14ac:dyDescent="0.3">
      <c r="A267" s="20" t="s">
        <v>131</v>
      </c>
      <c r="B267" s="20" t="s">
        <v>134</v>
      </c>
      <c r="C267" s="20" t="s">
        <v>80</v>
      </c>
      <c r="D267" s="20" t="str">
        <f t="shared" si="7"/>
        <v>ViešbučiųKaršto vandens ruošimasC</v>
      </c>
      <c r="E267" s="24">
        <v>1</v>
      </c>
      <c r="F267" s="7"/>
      <c r="G267" s="5"/>
      <c r="H267" s="5"/>
    </row>
    <row r="268" spans="1:14" x14ac:dyDescent="0.3">
      <c r="A268" s="20" t="s">
        <v>131</v>
      </c>
      <c r="B268" s="20" t="s">
        <v>134</v>
      </c>
      <c r="C268" s="20" t="s">
        <v>82</v>
      </c>
      <c r="D268" s="20" t="str">
        <f t="shared" si="7"/>
        <v xml:space="preserve">ViešbučiųKaršto vandens ruošimasB </v>
      </c>
      <c r="E268" s="24">
        <v>0.9</v>
      </c>
      <c r="F268" s="7"/>
      <c r="G268" s="5"/>
      <c r="H268" s="5"/>
    </row>
    <row r="269" spans="1:14" x14ac:dyDescent="0.3">
      <c r="A269" s="20" t="s">
        <v>131</v>
      </c>
      <c r="B269" s="20" t="s">
        <v>134</v>
      </c>
      <c r="C269" s="20" t="s">
        <v>7</v>
      </c>
      <c r="D269" s="20" t="str">
        <f t="shared" si="7"/>
        <v>ViešbučiųKaršto vandens ruošimasA</v>
      </c>
      <c r="E269" s="24">
        <v>0.8</v>
      </c>
      <c r="F269" s="7"/>
      <c r="G269" s="5"/>
      <c r="H269" s="5"/>
    </row>
    <row r="270" spans="1:14" x14ac:dyDescent="0.3">
      <c r="A270" s="20" t="s">
        <v>132</v>
      </c>
      <c r="B270" s="20" t="s">
        <v>134</v>
      </c>
      <c r="C270" s="20" t="s">
        <v>78</v>
      </c>
      <c r="D270" s="20" t="str">
        <f t="shared" si="7"/>
        <v>RestoranųKaršto vandens ruošimasD</v>
      </c>
      <c r="E270" s="24">
        <v>1.1100000000000001</v>
      </c>
      <c r="F270" s="7"/>
      <c r="G270" s="5"/>
      <c r="H270" s="5"/>
    </row>
    <row r="271" spans="1:14" x14ac:dyDescent="0.3">
      <c r="A271" s="20" t="s">
        <v>132</v>
      </c>
      <c r="B271" s="20" t="s">
        <v>134</v>
      </c>
      <c r="C271" s="20" t="s">
        <v>80</v>
      </c>
      <c r="D271" s="20" t="str">
        <f t="shared" si="7"/>
        <v>RestoranųKaršto vandens ruošimasC</v>
      </c>
      <c r="E271" s="24">
        <v>1</v>
      </c>
      <c r="F271" s="7"/>
      <c r="G271" s="5"/>
      <c r="H271" s="5"/>
    </row>
    <row r="272" spans="1:14" x14ac:dyDescent="0.3">
      <c r="A272" s="20" t="s">
        <v>132</v>
      </c>
      <c r="B272" s="20" t="s">
        <v>134</v>
      </c>
      <c r="C272" s="20" t="s">
        <v>82</v>
      </c>
      <c r="D272" s="20" t="str">
        <f t="shared" si="7"/>
        <v xml:space="preserve">RestoranųKaršto vandens ruošimasB </v>
      </c>
      <c r="E272" s="24">
        <v>0.9</v>
      </c>
      <c r="F272" s="7"/>
      <c r="G272" s="5"/>
      <c r="H272" s="5"/>
    </row>
    <row r="273" spans="1:8" x14ac:dyDescent="0.3">
      <c r="A273" s="20" t="s">
        <v>132</v>
      </c>
      <c r="B273" s="20" t="s">
        <v>134</v>
      </c>
      <c r="C273" s="20" t="s">
        <v>7</v>
      </c>
      <c r="D273" s="20" t="str">
        <f t="shared" si="7"/>
        <v>RestoranųKaršto vandens ruošimasA</v>
      </c>
      <c r="E273" s="24">
        <v>0.8</v>
      </c>
      <c r="F273" s="7"/>
      <c r="G273" s="5"/>
      <c r="H273" s="5"/>
    </row>
    <row r="274" spans="1:8" x14ac:dyDescent="0.3">
      <c r="A274" s="20" t="s">
        <v>128</v>
      </c>
      <c r="B274" s="20" t="s">
        <v>134</v>
      </c>
      <c r="C274" s="20" t="s">
        <v>78</v>
      </c>
      <c r="D274" s="20" t="str">
        <f t="shared" si="7"/>
        <v>Didmeninės/mažmeninės prekybosKaršto vandens ruošimasD</v>
      </c>
      <c r="E274" s="24">
        <v>1.1100000000000001</v>
      </c>
      <c r="F274" s="7"/>
      <c r="G274" s="5"/>
      <c r="H274" s="5"/>
    </row>
    <row r="275" spans="1:8" x14ac:dyDescent="0.3">
      <c r="A275" s="20" t="s">
        <v>128</v>
      </c>
      <c r="B275" s="20" t="s">
        <v>134</v>
      </c>
      <c r="C275" s="20" t="s">
        <v>80</v>
      </c>
      <c r="D275" s="20" t="str">
        <f t="shared" si="7"/>
        <v>Didmeninės/mažmeninės prekybosKaršto vandens ruošimasC</v>
      </c>
      <c r="E275" s="24">
        <v>1</v>
      </c>
      <c r="F275" s="7"/>
      <c r="G275" s="5"/>
      <c r="H275" s="5"/>
    </row>
    <row r="276" spans="1:8" x14ac:dyDescent="0.3">
      <c r="A276" s="20" t="s">
        <v>128</v>
      </c>
      <c r="B276" s="20" t="s">
        <v>134</v>
      </c>
      <c r="C276" s="20" t="s">
        <v>82</v>
      </c>
      <c r="D276" s="20" t="str">
        <f t="shared" si="7"/>
        <v xml:space="preserve">Didmeninės/mažmeninės prekybosKaršto vandens ruošimasB </v>
      </c>
      <c r="E276" s="24">
        <v>0.9</v>
      </c>
      <c r="F276" s="7"/>
      <c r="G276" s="5"/>
      <c r="H276" s="5"/>
    </row>
    <row r="277" spans="1:8" x14ac:dyDescent="0.3">
      <c r="A277" s="20" t="s">
        <v>128</v>
      </c>
      <c r="B277" s="20" t="s">
        <v>134</v>
      </c>
      <c r="C277" s="20" t="s">
        <v>7</v>
      </c>
      <c r="D277" s="20" t="str">
        <f t="shared" si="7"/>
        <v>Didmeninės/mažmeninės prekybosKaršto vandens ruošimasA</v>
      </c>
      <c r="E277" s="24">
        <v>0.8</v>
      </c>
      <c r="F277" s="7"/>
      <c r="G277" s="5"/>
      <c r="H277" s="5"/>
    </row>
    <row r="278" spans="1:8" x14ac:dyDescent="0.3">
      <c r="A278" s="20" t="s">
        <v>125</v>
      </c>
      <c r="B278" s="20" t="s">
        <v>136</v>
      </c>
      <c r="C278" s="20" t="s">
        <v>78</v>
      </c>
      <c r="D278" s="20" t="str">
        <f t="shared" ref="D278:D309" si="8">CONCATENATE(A278,B278,C278)</f>
        <v>Vienbučio namoVėdinimasD</v>
      </c>
      <c r="E278" s="24">
        <v>1.08</v>
      </c>
      <c r="F278" s="7"/>
      <c r="G278" s="5"/>
      <c r="H278" s="5"/>
    </row>
    <row r="279" spans="1:8" x14ac:dyDescent="0.3">
      <c r="A279" s="20" t="s">
        <v>125</v>
      </c>
      <c r="B279" s="20" t="s">
        <v>136</v>
      </c>
      <c r="C279" s="20" t="s">
        <v>80</v>
      </c>
      <c r="D279" s="20" t="str">
        <f t="shared" si="8"/>
        <v>Vienbučio namoVėdinimasC</v>
      </c>
      <c r="E279" s="24">
        <v>1</v>
      </c>
      <c r="F279" s="7"/>
      <c r="G279" s="5"/>
      <c r="H279" s="5"/>
    </row>
    <row r="280" spans="1:8" x14ac:dyDescent="0.3">
      <c r="A280" s="20" t="s">
        <v>125</v>
      </c>
      <c r="B280" s="20" t="s">
        <v>136</v>
      </c>
      <c r="C280" s="20" t="s">
        <v>82</v>
      </c>
      <c r="D280" s="20" t="str">
        <f t="shared" si="8"/>
        <v xml:space="preserve">Vienbučio namoVėdinimasB </v>
      </c>
      <c r="E280" s="24">
        <v>0.93</v>
      </c>
      <c r="F280" s="7"/>
      <c r="G280" s="5"/>
      <c r="H280" s="5"/>
    </row>
    <row r="281" spans="1:8" x14ac:dyDescent="0.3">
      <c r="A281" s="20" t="s">
        <v>125</v>
      </c>
      <c r="B281" s="20" t="s">
        <v>136</v>
      </c>
      <c r="C281" s="20" t="s">
        <v>7</v>
      </c>
      <c r="D281" s="20" t="str">
        <f t="shared" si="8"/>
        <v>Vienbučio namoVėdinimasA</v>
      </c>
      <c r="E281" s="24">
        <v>0.92</v>
      </c>
      <c r="F281" s="7"/>
      <c r="G281" s="5"/>
      <c r="H281" s="5"/>
    </row>
    <row r="282" spans="1:8" x14ac:dyDescent="0.3">
      <c r="A282" s="20" t="s">
        <v>126</v>
      </c>
      <c r="B282" s="20" t="s">
        <v>136</v>
      </c>
      <c r="C282" s="20" t="s">
        <v>78</v>
      </c>
      <c r="D282" s="20" t="str">
        <f t="shared" si="8"/>
        <v>Daugiabučio namoVėdinimasD</v>
      </c>
      <c r="E282" s="24">
        <v>1.08</v>
      </c>
      <c r="F282" s="7"/>
      <c r="G282" s="5"/>
      <c r="H282" s="5"/>
    </row>
    <row r="283" spans="1:8" x14ac:dyDescent="0.3">
      <c r="A283" s="20" t="s">
        <v>126</v>
      </c>
      <c r="B283" s="20" t="s">
        <v>136</v>
      </c>
      <c r="C283" s="20" t="s">
        <v>80</v>
      </c>
      <c r="D283" s="20" t="str">
        <f t="shared" si="8"/>
        <v>Daugiabučio namoVėdinimasC</v>
      </c>
      <c r="E283" s="24">
        <v>1</v>
      </c>
      <c r="F283" s="7"/>
      <c r="G283" s="5"/>
      <c r="H283" s="5"/>
    </row>
    <row r="284" spans="1:8" x14ac:dyDescent="0.3">
      <c r="A284" s="20" t="s">
        <v>126</v>
      </c>
      <c r="B284" s="20" t="s">
        <v>136</v>
      </c>
      <c r="C284" s="20" t="s">
        <v>82</v>
      </c>
      <c r="D284" s="20" t="str">
        <f t="shared" si="8"/>
        <v xml:space="preserve">Daugiabučio namoVėdinimasB </v>
      </c>
      <c r="E284" s="24">
        <v>0.93</v>
      </c>
      <c r="F284" s="7"/>
      <c r="G284" s="5"/>
      <c r="H284" s="5"/>
    </row>
    <row r="285" spans="1:8" x14ac:dyDescent="0.3">
      <c r="A285" s="20" t="s">
        <v>126</v>
      </c>
      <c r="B285" s="20" t="s">
        <v>136</v>
      </c>
      <c r="C285" s="20" t="s">
        <v>7</v>
      </c>
      <c r="D285" s="20" t="str">
        <f t="shared" si="8"/>
        <v>Daugiabučio namoVėdinimasA</v>
      </c>
      <c r="E285" s="24">
        <v>0.92</v>
      </c>
      <c r="F285" s="7"/>
      <c r="G285" s="5"/>
      <c r="H285" s="5"/>
    </row>
    <row r="286" spans="1:8" x14ac:dyDescent="0.3">
      <c r="A286" s="20" t="s">
        <v>127</v>
      </c>
      <c r="B286" s="20" t="s">
        <v>136</v>
      </c>
      <c r="C286" s="20" t="s">
        <v>78</v>
      </c>
      <c r="D286" s="20" t="str">
        <f t="shared" si="8"/>
        <v>BiurųVėdinimasD</v>
      </c>
      <c r="E286" s="24">
        <v>1.1499999999999999</v>
      </c>
      <c r="F286" s="7"/>
      <c r="G286" s="5"/>
      <c r="H286" s="5"/>
    </row>
    <row r="287" spans="1:8" x14ac:dyDescent="0.3">
      <c r="A287" s="20" t="s">
        <v>127</v>
      </c>
      <c r="B287" s="20" t="s">
        <v>136</v>
      </c>
      <c r="C287" s="20" t="s">
        <v>80</v>
      </c>
      <c r="D287" s="20" t="str">
        <f t="shared" si="8"/>
        <v>BiurųVėdinimasC</v>
      </c>
      <c r="E287" s="24">
        <v>1</v>
      </c>
      <c r="F287" s="7"/>
      <c r="G287" s="5"/>
      <c r="H287" s="5"/>
    </row>
    <row r="288" spans="1:8" x14ac:dyDescent="0.3">
      <c r="A288" s="20" t="s">
        <v>127</v>
      </c>
      <c r="B288" s="20" t="s">
        <v>136</v>
      </c>
      <c r="C288" s="20" t="s">
        <v>82</v>
      </c>
      <c r="D288" s="20" t="str">
        <f t="shared" si="8"/>
        <v xml:space="preserve">BiurųVėdinimasB </v>
      </c>
      <c r="E288" s="24">
        <v>0.86</v>
      </c>
      <c r="F288" s="7"/>
      <c r="G288" s="5"/>
      <c r="H288" s="5"/>
    </row>
    <row r="289" spans="1:8" x14ac:dyDescent="0.3">
      <c r="A289" s="20" t="s">
        <v>127</v>
      </c>
      <c r="B289" s="20" t="s">
        <v>136</v>
      </c>
      <c r="C289" s="20" t="s">
        <v>7</v>
      </c>
      <c r="D289" s="20" t="str">
        <f t="shared" si="8"/>
        <v>BiurųVėdinimasA</v>
      </c>
      <c r="E289" s="24">
        <v>0.72</v>
      </c>
      <c r="F289" s="7"/>
      <c r="G289" s="5"/>
      <c r="H289" s="5"/>
    </row>
    <row r="290" spans="1:8" x14ac:dyDescent="0.3">
      <c r="A290" s="20" t="s">
        <v>129</v>
      </c>
      <c r="B290" s="20" t="s">
        <v>136</v>
      </c>
      <c r="C290" s="20" t="s">
        <v>78</v>
      </c>
      <c r="D290" s="20" t="str">
        <f t="shared" si="8"/>
        <v>ŠvietimoVėdinimasD</v>
      </c>
      <c r="E290" s="24">
        <v>1.1200000000000001</v>
      </c>
      <c r="F290" s="7"/>
      <c r="G290" s="5"/>
      <c r="H290" s="5"/>
    </row>
    <row r="291" spans="1:8" x14ac:dyDescent="0.3">
      <c r="A291" s="20" t="s">
        <v>129</v>
      </c>
      <c r="B291" s="20" t="s">
        <v>136</v>
      </c>
      <c r="C291" s="20" t="s">
        <v>80</v>
      </c>
      <c r="D291" s="20" t="str">
        <f t="shared" si="8"/>
        <v>ŠvietimoVėdinimasC</v>
      </c>
      <c r="E291" s="24">
        <v>1</v>
      </c>
      <c r="F291" s="7"/>
      <c r="G291" s="5"/>
      <c r="H291" s="5"/>
    </row>
    <row r="292" spans="1:8" x14ac:dyDescent="0.3">
      <c r="A292" s="20" t="s">
        <v>129</v>
      </c>
      <c r="B292" s="20" t="s">
        <v>136</v>
      </c>
      <c r="C292" s="20" t="s">
        <v>82</v>
      </c>
      <c r="D292" s="20" t="str">
        <f t="shared" si="8"/>
        <v xml:space="preserve">ŠvietimoVėdinimasB </v>
      </c>
      <c r="E292" s="24">
        <v>0.87</v>
      </c>
      <c r="F292" s="7"/>
      <c r="G292" s="5"/>
      <c r="H292" s="5"/>
    </row>
    <row r="293" spans="1:8" x14ac:dyDescent="0.3">
      <c r="A293" s="20" t="s">
        <v>129</v>
      </c>
      <c r="B293" s="20" t="s">
        <v>136</v>
      </c>
      <c r="C293" s="20" t="s">
        <v>7</v>
      </c>
      <c r="D293" s="20" t="str">
        <f t="shared" si="8"/>
        <v>ŠvietimoVėdinimasA</v>
      </c>
      <c r="E293" s="24">
        <v>0.74</v>
      </c>
      <c r="F293" s="7"/>
      <c r="G293" s="5"/>
      <c r="H293" s="5"/>
    </row>
    <row r="294" spans="1:8" x14ac:dyDescent="0.3">
      <c r="A294" s="20" t="s">
        <v>130</v>
      </c>
      <c r="B294" s="20" t="s">
        <v>136</v>
      </c>
      <c r="C294" s="20" t="s">
        <v>78</v>
      </c>
      <c r="D294" s="20" t="str">
        <f t="shared" si="8"/>
        <v>Ligoninės/sveikatos priežiūrosVėdinimasD</v>
      </c>
      <c r="E294" s="24">
        <v>1.1000000000000001</v>
      </c>
      <c r="F294" s="7"/>
      <c r="G294" s="5"/>
      <c r="H294" s="5"/>
    </row>
    <row r="295" spans="1:8" x14ac:dyDescent="0.3">
      <c r="A295" s="20" t="s">
        <v>130</v>
      </c>
      <c r="B295" s="20" t="s">
        <v>136</v>
      </c>
      <c r="C295" s="20" t="s">
        <v>80</v>
      </c>
      <c r="D295" s="20" t="str">
        <f t="shared" si="8"/>
        <v>Ligoninės/sveikatos priežiūrosVėdinimasC</v>
      </c>
      <c r="E295" s="24">
        <v>1</v>
      </c>
      <c r="F295" s="7"/>
      <c r="G295" s="5"/>
      <c r="H295" s="5"/>
    </row>
    <row r="296" spans="1:8" x14ac:dyDescent="0.3">
      <c r="A296" s="20" t="s">
        <v>130</v>
      </c>
      <c r="B296" s="20" t="s">
        <v>136</v>
      </c>
      <c r="C296" s="20" t="s">
        <v>82</v>
      </c>
      <c r="D296" s="20" t="str">
        <f t="shared" si="8"/>
        <v xml:space="preserve">Ligoninės/sveikatos priežiūrosVėdinimasB </v>
      </c>
      <c r="E296" s="24">
        <v>0.98</v>
      </c>
      <c r="F296" s="7"/>
      <c r="G296" s="5"/>
      <c r="H296" s="5"/>
    </row>
    <row r="297" spans="1:8" x14ac:dyDescent="0.3">
      <c r="A297" s="20" t="s">
        <v>130</v>
      </c>
      <c r="B297" s="20" t="s">
        <v>136</v>
      </c>
      <c r="C297" s="20" t="s">
        <v>7</v>
      </c>
      <c r="D297" s="20" t="str">
        <f t="shared" si="8"/>
        <v>Ligoninės/sveikatos priežiūrosVėdinimasA</v>
      </c>
      <c r="E297" s="24">
        <v>0.96</v>
      </c>
      <c r="F297" s="7"/>
      <c r="G297" s="5"/>
      <c r="H297" s="5"/>
    </row>
    <row r="298" spans="1:8" x14ac:dyDescent="0.3">
      <c r="A298" s="20" t="s">
        <v>131</v>
      </c>
      <c r="B298" s="20" t="s">
        <v>136</v>
      </c>
      <c r="C298" s="20" t="s">
        <v>78</v>
      </c>
      <c r="D298" s="20" t="str">
        <f t="shared" si="8"/>
        <v>ViešbučiųVėdinimasD</v>
      </c>
      <c r="E298" s="24">
        <v>1.1200000000000001</v>
      </c>
      <c r="F298" s="7"/>
      <c r="G298" s="5"/>
      <c r="H298" s="5"/>
    </row>
    <row r="299" spans="1:8" x14ac:dyDescent="0.3">
      <c r="A299" s="20" t="s">
        <v>131</v>
      </c>
      <c r="B299" s="20" t="s">
        <v>136</v>
      </c>
      <c r="C299" s="20" t="s">
        <v>80</v>
      </c>
      <c r="D299" s="20" t="str">
        <f t="shared" si="8"/>
        <v>ViešbučiųVėdinimasC</v>
      </c>
      <c r="E299" s="24">
        <v>1</v>
      </c>
      <c r="F299" s="7"/>
      <c r="G299" s="5"/>
      <c r="H299" s="5"/>
    </row>
    <row r="300" spans="1:8" x14ac:dyDescent="0.3">
      <c r="A300" s="20" t="s">
        <v>131</v>
      </c>
      <c r="B300" s="20" t="s">
        <v>136</v>
      </c>
      <c r="C300" s="20" t="s">
        <v>82</v>
      </c>
      <c r="D300" s="20" t="str">
        <f t="shared" si="8"/>
        <v xml:space="preserve">ViešbučiųVėdinimasB </v>
      </c>
      <c r="E300" s="24">
        <v>0.89</v>
      </c>
      <c r="F300" s="7"/>
      <c r="G300" s="5"/>
      <c r="H300" s="5"/>
    </row>
    <row r="301" spans="1:8" x14ac:dyDescent="0.3">
      <c r="A301" s="20" t="s">
        <v>131</v>
      </c>
      <c r="B301" s="20" t="s">
        <v>136</v>
      </c>
      <c r="C301" s="20" t="s">
        <v>7</v>
      </c>
      <c r="D301" s="20" t="str">
        <f t="shared" si="8"/>
        <v>ViešbučiųVėdinimasA</v>
      </c>
      <c r="E301" s="24">
        <v>0.78</v>
      </c>
      <c r="F301" s="7"/>
      <c r="G301" s="5"/>
      <c r="H301" s="5"/>
    </row>
    <row r="302" spans="1:8" x14ac:dyDescent="0.3">
      <c r="A302" s="20" t="s">
        <v>132</v>
      </c>
      <c r="B302" s="20" t="s">
        <v>136</v>
      </c>
      <c r="C302" s="20" t="s">
        <v>78</v>
      </c>
      <c r="D302" s="20" t="str">
        <f t="shared" si="8"/>
        <v>RestoranųVėdinimasD</v>
      </c>
      <c r="E302" s="24">
        <v>1.0900000000000001</v>
      </c>
      <c r="F302" s="7"/>
      <c r="G302" s="5"/>
      <c r="H302" s="5"/>
    </row>
    <row r="303" spans="1:8" x14ac:dyDescent="0.3">
      <c r="A303" s="20" t="s">
        <v>132</v>
      </c>
      <c r="B303" s="20" t="s">
        <v>136</v>
      </c>
      <c r="C303" s="20" t="s">
        <v>80</v>
      </c>
      <c r="D303" s="20" t="str">
        <f t="shared" si="8"/>
        <v>RestoranųVėdinimasC</v>
      </c>
      <c r="E303" s="24">
        <v>1</v>
      </c>
      <c r="F303" s="7"/>
      <c r="G303" s="5"/>
      <c r="H303" s="5"/>
    </row>
    <row r="304" spans="1:8" x14ac:dyDescent="0.3">
      <c r="A304" s="20" t="s">
        <v>132</v>
      </c>
      <c r="B304" s="20" t="s">
        <v>136</v>
      </c>
      <c r="C304" s="20" t="s">
        <v>82</v>
      </c>
      <c r="D304" s="20" t="str">
        <f t="shared" si="8"/>
        <v xml:space="preserve">RestoranųVėdinimasB </v>
      </c>
      <c r="E304" s="24">
        <v>0.96</v>
      </c>
      <c r="F304" s="7"/>
      <c r="G304" s="5"/>
      <c r="H304" s="5"/>
    </row>
    <row r="305" spans="1:8" x14ac:dyDescent="0.3">
      <c r="A305" s="20" t="s">
        <v>132</v>
      </c>
      <c r="B305" s="20" t="s">
        <v>136</v>
      </c>
      <c r="C305" s="20" t="s">
        <v>7</v>
      </c>
      <c r="D305" s="20" t="str">
        <f t="shared" si="8"/>
        <v>RestoranųVėdinimasA</v>
      </c>
      <c r="E305" s="24">
        <v>0.92</v>
      </c>
      <c r="F305" s="7"/>
      <c r="G305" s="5"/>
      <c r="H305" s="5"/>
    </row>
    <row r="306" spans="1:8" x14ac:dyDescent="0.3">
      <c r="A306" s="20" t="s">
        <v>128</v>
      </c>
      <c r="B306" s="20" t="s">
        <v>136</v>
      </c>
      <c r="C306" s="20" t="s">
        <v>78</v>
      </c>
      <c r="D306" s="20" t="str">
        <f t="shared" si="8"/>
        <v>Didmeninės/mažmeninės prekybosVėdinimasD</v>
      </c>
      <c r="E306" s="24">
        <v>1.1299999999999999</v>
      </c>
      <c r="F306" s="7"/>
      <c r="G306" s="5"/>
      <c r="H306" s="5"/>
    </row>
    <row r="307" spans="1:8" x14ac:dyDescent="0.3">
      <c r="A307" s="20" t="s">
        <v>128</v>
      </c>
      <c r="B307" s="20" t="s">
        <v>136</v>
      </c>
      <c r="C307" s="20" t="s">
        <v>80</v>
      </c>
      <c r="D307" s="20" t="str">
        <f t="shared" si="8"/>
        <v>Didmeninės/mažmeninės prekybosVėdinimasC</v>
      </c>
      <c r="E307" s="24">
        <v>1</v>
      </c>
      <c r="F307" s="7"/>
      <c r="G307" s="5"/>
      <c r="H307" s="5"/>
    </row>
    <row r="308" spans="1:8" x14ac:dyDescent="0.3">
      <c r="A308" s="20" t="s">
        <v>128</v>
      </c>
      <c r="B308" s="20" t="s">
        <v>136</v>
      </c>
      <c r="C308" s="20" t="s">
        <v>82</v>
      </c>
      <c r="D308" s="20" t="str">
        <f t="shared" si="8"/>
        <v xml:space="preserve">Didmeninės/mažmeninės prekybosVėdinimasB </v>
      </c>
      <c r="E308" s="24">
        <v>0.95</v>
      </c>
      <c r="F308" s="7"/>
      <c r="G308" s="5"/>
      <c r="H308" s="5"/>
    </row>
    <row r="309" spans="1:8" x14ac:dyDescent="0.3">
      <c r="A309" s="20" t="s">
        <v>128</v>
      </c>
      <c r="B309" s="20" t="s">
        <v>136</v>
      </c>
      <c r="C309" s="20" t="s">
        <v>7</v>
      </c>
      <c r="D309" s="20" t="str">
        <f t="shared" si="8"/>
        <v>Didmeninės/mažmeninės prekybosVėdinimasA</v>
      </c>
      <c r="E309" s="24">
        <v>0.91</v>
      </c>
      <c r="F309" s="7"/>
      <c r="G309" s="5"/>
      <c r="H309" s="5"/>
    </row>
    <row r="310" spans="1:8" x14ac:dyDescent="0.3">
      <c r="A310" s="20" t="s">
        <v>125</v>
      </c>
      <c r="B310" s="20" t="s">
        <v>137</v>
      </c>
      <c r="C310" s="20" t="s">
        <v>78</v>
      </c>
      <c r="D310" s="20" t="str">
        <f t="shared" ref="D310:D341" si="9">CONCATENATE(A310,B310,C310)</f>
        <v>Vienbučio namoApšvietimasD</v>
      </c>
      <c r="E310" s="24">
        <v>1.08</v>
      </c>
      <c r="F310" s="7"/>
      <c r="G310" s="5"/>
      <c r="H310" s="5"/>
    </row>
    <row r="311" spans="1:8" x14ac:dyDescent="0.3">
      <c r="A311" s="20" t="s">
        <v>125</v>
      </c>
      <c r="B311" s="20" t="s">
        <v>137</v>
      </c>
      <c r="C311" s="20" t="s">
        <v>80</v>
      </c>
      <c r="D311" s="20" t="str">
        <f t="shared" si="9"/>
        <v>Vienbučio namoApšvietimasC</v>
      </c>
      <c r="E311" s="24">
        <v>1</v>
      </c>
      <c r="F311" s="7"/>
      <c r="G311" s="5"/>
      <c r="H311" s="5"/>
    </row>
    <row r="312" spans="1:8" x14ac:dyDescent="0.3">
      <c r="A312" s="20" t="s">
        <v>125</v>
      </c>
      <c r="B312" s="20" t="s">
        <v>137</v>
      </c>
      <c r="C312" s="20" t="s">
        <v>82</v>
      </c>
      <c r="D312" s="20" t="str">
        <f t="shared" si="9"/>
        <v xml:space="preserve">Vienbučio namoApšvietimasB </v>
      </c>
      <c r="E312" s="24">
        <v>0.93</v>
      </c>
      <c r="F312" s="7"/>
      <c r="G312" s="5"/>
      <c r="H312" s="5"/>
    </row>
    <row r="313" spans="1:8" x14ac:dyDescent="0.3">
      <c r="A313" s="20" t="s">
        <v>125</v>
      </c>
      <c r="B313" s="20" t="s">
        <v>137</v>
      </c>
      <c r="C313" s="20" t="s">
        <v>7</v>
      </c>
      <c r="D313" s="20" t="str">
        <f t="shared" si="9"/>
        <v>Vienbučio namoApšvietimasA</v>
      </c>
      <c r="E313" s="24">
        <v>0.92</v>
      </c>
      <c r="F313" s="7"/>
      <c r="G313" s="5"/>
      <c r="H313" s="5"/>
    </row>
    <row r="314" spans="1:8" x14ac:dyDescent="0.3">
      <c r="A314" s="20" t="s">
        <v>126</v>
      </c>
      <c r="B314" s="20" t="s">
        <v>137</v>
      </c>
      <c r="C314" s="20" t="s">
        <v>78</v>
      </c>
      <c r="D314" s="20" t="str">
        <f t="shared" si="9"/>
        <v>Daugiabučio namoApšvietimasD</v>
      </c>
      <c r="E314" s="24">
        <v>1.08</v>
      </c>
      <c r="F314" s="7"/>
      <c r="G314" s="5"/>
      <c r="H314" s="5"/>
    </row>
    <row r="315" spans="1:8" x14ac:dyDescent="0.3">
      <c r="A315" s="20" t="s">
        <v>126</v>
      </c>
      <c r="B315" s="20" t="s">
        <v>137</v>
      </c>
      <c r="C315" s="20" t="s">
        <v>80</v>
      </c>
      <c r="D315" s="20" t="str">
        <f t="shared" si="9"/>
        <v>Daugiabučio namoApšvietimasC</v>
      </c>
      <c r="E315" s="24">
        <v>1</v>
      </c>
      <c r="F315" s="7"/>
      <c r="G315" s="5"/>
      <c r="H315" s="5"/>
    </row>
    <row r="316" spans="1:8" x14ac:dyDescent="0.3">
      <c r="A316" s="20" t="s">
        <v>126</v>
      </c>
      <c r="B316" s="20" t="s">
        <v>137</v>
      </c>
      <c r="C316" s="20" t="s">
        <v>82</v>
      </c>
      <c r="D316" s="20" t="str">
        <f t="shared" si="9"/>
        <v xml:space="preserve">Daugiabučio namoApšvietimasB </v>
      </c>
      <c r="E316" s="24">
        <v>0.93</v>
      </c>
      <c r="F316" s="7"/>
      <c r="G316" s="5"/>
      <c r="H316" s="5"/>
    </row>
    <row r="317" spans="1:8" x14ac:dyDescent="0.3">
      <c r="A317" s="20" t="s">
        <v>126</v>
      </c>
      <c r="B317" s="20" t="s">
        <v>137</v>
      </c>
      <c r="C317" s="20" t="s">
        <v>7</v>
      </c>
      <c r="D317" s="20" t="str">
        <f t="shared" si="9"/>
        <v>Daugiabučio namoApšvietimasA</v>
      </c>
      <c r="E317" s="24">
        <v>0.92</v>
      </c>
      <c r="F317" s="7"/>
      <c r="G317" s="5"/>
      <c r="H317" s="5"/>
    </row>
    <row r="318" spans="1:8" x14ac:dyDescent="0.3">
      <c r="A318" s="20" t="s">
        <v>127</v>
      </c>
      <c r="B318" s="20" t="s">
        <v>137</v>
      </c>
      <c r="C318" s="20" t="s">
        <v>78</v>
      </c>
      <c r="D318" s="20" t="str">
        <f t="shared" si="9"/>
        <v>BiurųApšvietimasD</v>
      </c>
      <c r="E318" s="24">
        <v>1.1000000000000001</v>
      </c>
      <c r="F318" s="7"/>
      <c r="G318" s="5"/>
      <c r="H318" s="5"/>
    </row>
    <row r="319" spans="1:8" x14ac:dyDescent="0.3">
      <c r="A319" s="20" t="s">
        <v>127</v>
      </c>
      <c r="B319" s="20" t="s">
        <v>137</v>
      </c>
      <c r="C319" s="20" t="s">
        <v>80</v>
      </c>
      <c r="D319" s="20" t="str">
        <f t="shared" si="9"/>
        <v>BiurųApšvietimasC</v>
      </c>
      <c r="E319" s="24">
        <v>1</v>
      </c>
      <c r="F319" s="7"/>
      <c r="G319" s="5"/>
      <c r="H319" s="5"/>
    </row>
    <row r="320" spans="1:8" x14ac:dyDescent="0.3">
      <c r="A320" s="20" t="s">
        <v>127</v>
      </c>
      <c r="B320" s="20" t="s">
        <v>137</v>
      </c>
      <c r="C320" s="20" t="s">
        <v>82</v>
      </c>
      <c r="D320" s="20" t="str">
        <f t="shared" si="9"/>
        <v xml:space="preserve">BiurųApšvietimasB </v>
      </c>
      <c r="E320" s="24">
        <v>0.85</v>
      </c>
      <c r="F320" s="7"/>
      <c r="G320" s="5"/>
      <c r="H320" s="5"/>
    </row>
    <row r="321" spans="1:8" x14ac:dyDescent="0.3">
      <c r="A321" s="20" t="s">
        <v>127</v>
      </c>
      <c r="B321" s="20" t="s">
        <v>137</v>
      </c>
      <c r="C321" s="20" t="s">
        <v>7</v>
      </c>
      <c r="D321" s="20" t="str">
        <f t="shared" si="9"/>
        <v>BiurųApšvietimasA</v>
      </c>
      <c r="E321" s="24">
        <v>0.72</v>
      </c>
      <c r="F321" s="7"/>
      <c r="G321" s="5"/>
      <c r="H321" s="5"/>
    </row>
    <row r="322" spans="1:8" x14ac:dyDescent="0.3">
      <c r="A322" s="20" t="s">
        <v>129</v>
      </c>
      <c r="B322" s="20" t="s">
        <v>137</v>
      </c>
      <c r="C322" s="20" t="s">
        <v>78</v>
      </c>
      <c r="D322" s="20" t="str">
        <f t="shared" si="9"/>
        <v>ŠvietimoApšvietimasD</v>
      </c>
      <c r="E322" s="24">
        <v>1.1000000000000001</v>
      </c>
      <c r="F322" s="7"/>
      <c r="G322" s="5"/>
      <c r="H322" s="5"/>
    </row>
    <row r="323" spans="1:8" x14ac:dyDescent="0.3">
      <c r="A323" s="20" t="s">
        <v>129</v>
      </c>
      <c r="B323" s="20" t="s">
        <v>137</v>
      </c>
      <c r="C323" s="20" t="s">
        <v>80</v>
      </c>
      <c r="D323" s="20" t="str">
        <f t="shared" si="9"/>
        <v>ŠvietimoApšvietimasC</v>
      </c>
      <c r="E323" s="24">
        <v>1</v>
      </c>
      <c r="F323" s="7"/>
      <c r="G323" s="5"/>
      <c r="H323" s="5"/>
    </row>
    <row r="324" spans="1:8" x14ac:dyDescent="0.3">
      <c r="A324" s="20" t="s">
        <v>129</v>
      </c>
      <c r="B324" s="20" t="s">
        <v>137</v>
      </c>
      <c r="C324" s="20" t="s">
        <v>82</v>
      </c>
      <c r="D324" s="20" t="str">
        <f t="shared" si="9"/>
        <v xml:space="preserve">ŠvietimoApšvietimasB </v>
      </c>
      <c r="E324" s="24">
        <v>0.88</v>
      </c>
      <c r="F324" s="7"/>
      <c r="G324" s="5"/>
      <c r="H324" s="5"/>
    </row>
    <row r="325" spans="1:8" x14ac:dyDescent="0.3">
      <c r="A325" s="20" t="s">
        <v>129</v>
      </c>
      <c r="B325" s="20" t="s">
        <v>137</v>
      </c>
      <c r="C325" s="20" t="s">
        <v>7</v>
      </c>
      <c r="D325" s="20" t="str">
        <f t="shared" si="9"/>
        <v>ŠvietimoApšvietimasA</v>
      </c>
      <c r="E325" s="24">
        <v>0.76</v>
      </c>
      <c r="F325" s="7"/>
      <c r="G325" s="5"/>
      <c r="H325" s="5"/>
    </row>
    <row r="326" spans="1:8" x14ac:dyDescent="0.3">
      <c r="A326" s="20" t="s">
        <v>130</v>
      </c>
      <c r="B326" s="20" t="s">
        <v>137</v>
      </c>
      <c r="C326" s="20" t="s">
        <v>78</v>
      </c>
      <c r="D326" s="20" t="str">
        <f t="shared" si="9"/>
        <v>Ligoninės/sveikatos priežiūrosApšvietimasD</v>
      </c>
      <c r="E326" s="24">
        <v>1.2</v>
      </c>
      <c r="F326" s="7"/>
      <c r="G326" s="5"/>
      <c r="H326" s="5"/>
    </row>
    <row r="327" spans="1:8" x14ac:dyDescent="0.3">
      <c r="A327" s="20" t="s">
        <v>130</v>
      </c>
      <c r="B327" s="20" t="s">
        <v>137</v>
      </c>
      <c r="C327" s="20" t="s">
        <v>80</v>
      </c>
      <c r="D327" s="20" t="str">
        <f t="shared" si="9"/>
        <v>Ligoninės/sveikatos priežiūrosApšvietimasC</v>
      </c>
      <c r="E327" s="24">
        <v>1</v>
      </c>
      <c r="F327" s="7"/>
      <c r="G327" s="5"/>
      <c r="H327" s="5"/>
    </row>
    <row r="328" spans="1:8" x14ac:dyDescent="0.3">
      <c r="A328" s="20" t="s">
        <v>130</v>
      </c>
      <c r="B328" s="20" t="s">
        <v>137</v>
      </c>
      <c r="C328" s="20" t="s">
        <v>82</v>
      </c>
      <c r="D328" s="20" t="str">
        <f t="shared" si="9"/>
        <v xml:space="preserve">Ligoninės/sveikatos priežiūrosApšvietimasB </v>
      </c>
      <c r="E328" s="24">
        <v>1</v>
      </c>
      <c r="F328" s="7"/>
      <c r="G328" s="5"/>
      <c r="H328" s="5"/>
    </row>
    <row r="329" spans="1:8" x14ac:dyDescent="0.3">
      <c r="A329" s="20" t="s">
        <v>130</v>
      </c>
      <c r="B329" s="20" t="s">
        <v>137</v>
      </c>
      <c r="C329" s="20" t="s">
        <v>7</v>
      </c>
      <c r="D329" s="20" t="str">
        <f t="shared" si="9"/>
        <v>Ligoninės/sveikatos priežiūrosApšvietimasA</v>
      </c>
      <c r="E329" s="24">
        <v>1</v>
      </c>
      <c r="F329" s="7"/>
      <c r="G329" s="5"/>
      <c r="H329" s="5"/>
    </row>
    <row r="330" spans="1:8" x14ac:dyDescent="0.3">
      <c r="A330" s="20" t="s">
        <v>131</v>
      </c>
      <c r="B330" s="20" t="s">
        <v>137</v>
      </c>
      <c r="C330" s="20" t="s">
        <v>78</v>
      </c>
      <c r="D330" s="20" t="str">
        <f t="shared" si="9"/>
        <v>ViešbučiųApšvietimasD</v>
      </c>
      <c r="E330" s="24">
        <v>1.1000000000000001</v>
      </c>
      <c r="F330" s="7"/>
      <c r="G330" s="5"/>
      <c r="H330" s="5"/>
    </row>
    <row r="331" spans="1:8" x14ac:dyDescent="0.3">
      <c r="A331" s="20" t="s">
        <v>131</v>
      </c>
      <c r="B331" s="20" t="s">
        <v>137</v>
      </c>
      <c r="C331" s="20" t="s">
        <v>80</v>
      </c>
      <c r="D331" s="20" t="str">
        <f t="shared" si="9"/>
        <v>ViešbučiųApšvietimasC</v>
      </c>
      <c r="E331" s="24">
        <v>1</v>
      </c>
      <c r="F331" s="7"/>
      <c r="G331" s="5"/>
      <c r="H331" s="5"/>
    </row>
    <row r="332" spans="1:8" x14ac:dyDescent="0.3">
      <c r="A332" s="20" t="s">
        <v>131</v>
      </c>
      <c r="B332" s="20" t="s">
        <v>137</v>
      </c>
      <c r="C332" s="20" t="s">
        <v>82</v>
      </c>
      <c r="D332" s="20" t="str">
        <f t="shared" si="9"/>
        <v xml:space="preserve">ViešbučiųApšvietimasB </v>
      </c>
      <c r="E332" s="24">
        <v>0.88</v>
      </c>
      <c r="F332" s="7"/>
      <c r="G332" s="5"/>
      <c r="H332" s="5"/>
    </row>
    <row r="333" spans="1:8" x14ac:dyDescent="0.3">
      <c r="A333" s="20" t="s">
        <v>131</v>
      </c>
      <c r="B333" s="20" t="s">
        <v>137</v>
      </c>
      <c r="C333" s="20" t="s">
        <v>7</v>
      </c>
      <c r="D333" s="20" t="str">
        <f t="shared" si="9"/>
        <v>ViešbučiųApšvietimasA</v>
      </c>
      <c r="E333" s="24">
        <v>0.76</v>
      </c>
      <c r="F333" s="7"/>
      <c r="G333" s="5"/>
      <c r="H333" s="5"/>
    </row>
    <row r="334" spans="1:8" x14ac:dyDescent="0.3">
      <c r="A334" s="20" t="s">
        <v>132</v>
      </c>
      <c r="B334" s="20" t="s">
        <v>137</v>
      </c>
      <c r="C334" s="20" t="s">
        <v>78</v>
      </c>
      <c r="D334" s="20" t="str">
        <f t="shared" si="9"/>
        <v>RestoranųApšvietimasD</v>
      </c>
      <c r="E334" s="24">
        <v>1.1000000000000001</v>
      </c>
      <c r="F334" s="7"/>
      <c r="G334" s="5"/>
      <c r="H334" s="5"/>
    </row>
    <row r="335" spans="1:8" x14ac:dyDescent="0.3">
      <c r="A335" s="20" t="s">
        <v>132</v>
      </c>
      <c r="B335" s="20" t="s">
        <v>137</v>
      </c>
      <c r="C335" s="20" t="s">
        <v>80</v>
      </c>
      <c r="D335" s="20" t="str">
        <f t="shared" si="9"/>
        <v>RestoranųApšvietimasC</v>
      </c>
      <c r="E335" s="24">
        <v>1</v>
      </c>
      <c r="F335" s="7"/>
      <c r="G335" s="5"/>
      <c r="H335" s="5"/>
    </row>
    <row r="336" spans="1:8" x14ac:dyDescent="0.3">
      <c r="A336" s="20" t="s">
        <v>132</v>
      </c>
      <c r="B336" s="20" t="s">
        <v>137</v>
      </c>
      <c r="C336" s="20" t="s">
        <v>82</v>
      </c>
      <c r="D336" s="20" t="str">
        <f t="shared" si="9"/>
        <v xml:space="preserve">RestoranųApšvietimasB </v>
      </c>
      <c r="E336" s="24">
        <v>1</v>
      </c>
      <c r="F336" s="7"/>
      <c r="G336" s="5"/>
      <c r="H336" s="5"/>
    </row>
    <row r="337" spans="1:18" x14ac:dyDescent="0.3">
      <c r="A337" s="20" t="s">
        <v>132</v>
      </c>
      <c r="B337" s="20" t="s">
        <v>137</v>
      </c>
      <c r="C337" s="20" t="s">
        <v>7</v>
      </c>
      <c r="D337" s="20" t="str">
        <f t="shared" si="9"/>
        <v>RestoranųApšvietimasA</v>
      </c>
      <c r="E337" s="24">
        <v>1</v>
      </c>
      <c r="F337" s="7"/>
      <c r="G337" s="5"/>
      <c r="H337" s="5"/>
    </row>
    <row r="338" spans="1:18" x14ac:dyDescent="0.3">
      <c r="A338" s="20" t="s">
        <v>128</v>
      </c>
      <c r="B338" s="20" t="s">
        <v>137</v>
      </c>
      <c r="C338" s="20" t="s">
        <v>78</v>
      </c>
      <c r="D338" s="20" t="str">
        <f t="shared" si="9"/>
        <v>Didmeninės/mažmeninės prekybosApšvietimasD</v>
      </c>
      <c r="E338" s="24">
        <v>1.1000000000000001</v>
      </c>
      <c r="F338" s="7"/>
      <c r="G338" s="5"/>
      <c r="H338" s="5"/>
      <c r="I338" s="6"/>
      <c r="J338" s="6"/>
      <c r="K338" s="6"/>
      <c r="L338" s="6"/>
      <c r="M338" s="5"/>
      <c r="N338" s="6"/>
    </row>
    <row r="339" spans="1:18" x14ac:dyDescent="0.3">
      <c r="A339" s="20" t="s">
        <v>128</v>
      </c>
      <c r="B339" s="20" t="s">
        <v>137</v>
      </c>
      <c r="C339" s="20" t="s">
        <v>80</v>
      </c>
      <c r="D339" s="20" t="str">
        <f t="shared" si="9"/>
        <v>Didmeninės/mažmeninės prekybosApšvietimasC</v>
      </c>
      <c r="E339" s="24">
        <v>1</v>
      </c>
      <c r="F339" s="7"/>
      <c r="G339" s="5"/>
      <c r="H339" s="5"/>
      <c r="I339" s="7"/>
      <c r="J339" s="7"/>
      <c r="K339" s="7"/>
      <c r="L339" s="7"/>
      <c r="M339" s="5"/>
      <c r="N339" s="6"/>
      <c r="O339" s="9"/>
      <c r="P339" s="9"/>
      <c r="Q339" s="9"/>
      <c r="R339" s="9"/>
    </row>
    <row r="340" spans="1:18" x14ac:dyDescent="0.3">
      <c r="A340" s="20" t="s">
        <v>128</v>
      </c>
      <c r="B340" s="20" t="s">
        <v>137</v>
      </c>
      <c r="C340" s="20" t="s">
        <v>82</v>
      </c>
      <c r="D340" s="20" t="str">
        <f t="shared" si="9"/>
        <v xml:space="preserve">Didmeninės/mažmeninės prekybosApšvietimasB </v>
      </c>
      <c r="E340" s="24">
        <v>1</v>
      </c>
      <c r="F340" s="7"/>
      <c r="G340" s="5"/>
      <c r="H340" s="5"/>
      <c r="I340" s="7"/>
      <c r="J340" s="7"/>
      <c r="K340" s="7"/>
      <c r="L340" s="7"/>
      <c r="M340" s="5"/>
      <c r="N340" s="6"/>
      <c r="O340" s="9"/>
      <c r="P340" s="9"/>
      <c r="Q340" s="9"/>
      <c r="R340" s="9"/>
    </row>
    <row r="341" spans="1:18" x14ac:dyDescent="0.3">
      <c r="A341" s="20" t="s">
        <v>128</v>
      </c>
      <c r="B341" s="20" t="s">
        <v>137</v>
      </c>
      <c r="C341" s="20" t="s">
        <v>7</v>
      </c>
      <c r="D341" s="20" t="str">
        <f t="shared" si="9"/>
        <v>Didmeninės/mažmeninės prekybosApšvietimasA</v>
      </c>
      <c r="E341" s="24">
        <v>1</v>
      </c>
      <c r="F341" s="7"/>
      <c r="G341" s="5"/>
      <c r="H341" s="5"/>
      <c r="I341" s="7"/>
      <c r="J341" s="7"/>
      <c r="K341" s="7"/>
      <c r="L341" s="7"/>
      <c r="M341" s="5"/>
      <c r="N341" s="6"/>
      <c r="O341" s="9"/>
      <c r="P341" s="9"/>
      <c r="Q341" s="9"/>
      <c r="R341" s="9"/>
    </row>
    <row r="342" spans="1:18" x14ac:dyDescent="0.3">
      <c r="F342" s="7"/>
      <c r="G342" s="5"/>
      <c r="H342" s="5"/>
      <c r="I342" s="7"/>
      <c r="J342" s="7"/>
      <c r="K342" s="7"/>
      <c r="L342" s="7"/>
      <c r="M342" s="5"/>
      <c r="N342" s="6"/>
      <c r="O342" s="9"/>
      <c r="P342" s="9"/>
      <c r="Q342" s="9"/>
      <c r="R342" s="9"/>
    </row>
    <row r="343" spans="1:18" ht="17.25" x14ac:dyDescent="0.35">
      <c r="A343" t="s">
        <v>84</v>
      </c>
      <c r="F343" s="7"/>
      <c r="G343" s="5"/>
      <c r="H343" s="5"/>
      <c r="I343" s="7"/>
      <c r="J343" s="7"/>
      <c r="K343" s="7"/>
      <c r="L343" s="7"/>
      <c r="M343" s="5"/>
      <c r="N343" s="5"/>
    </row>
    <row r="344" spans="1:18" x14ac:dyDescent="0.3">
      <c r="A344" s="10" t="s">
        <v>1</v>
      </c>
      <c r="B344" s="10" t="s">
        <v>3</v>
      </c>
      <c r="C344" s="10"/>
      <c r="D344" s="10"/>
      <c r="E344" s="10" t="s">
        <v>85</v>
      </c>
      <c r="F344" s="7"/>
      <c r="G344" s="5"/>
      <c r="H344" s="5"/>
      <c r="I344" s="7"/>
      <c r="J344" s="7"/>
      <c r="K344" s="7"/>
      <c r="L344" s="7"/>
      <c r="M344" s="5"/>
      <c r="N344" s="5"/>
    </row>
    <row r="345" spans="1:18" x14ac:dyDescent="0.3">
      <c r="A345" s="20" t="s">
        <v>123</v>
      </c>
      <c r="B345" s="20" t="s">
        <v>133</v>
      </c>
      <c r="C345" s="20"/>
      <c r="D345" s="25" t="str">
        <f t="shared" ref="D345:D354" si="10">CONCATENATE(A345,B345)</f>
        <v>GyvenamasisPatalpų šildymas</v>
      </c>
      <c r="E345" s="26">
        <v>131.9</v>
      </c>
      <c r="F345" s="7"/>
      <c r="G345" s="5"/>
      <c r="I345" s="7"/>
      <c r="J345" s="7"/>
      <c r="K345" s="7"/>
      <c r="L345" s="7"/>
      <c r="M345" s="5"/>
      <c r="N345" s="5"/>
    </row>
    <row r="346" spans="1:18" x14ac:dyDescent="0.3">
      <c r="A346" s="20" t="s">
        <v>123</v>
      </c>
      <c r="B346" s="20" t="s">
        <v>135</v>
      </c>
      <c r="C346" s="20"/>
      <c r="D346" s="25" t="str">
        <f t="shared" si="10"/>
        <v>GyvenamasisVėsinimas</v>
      </c>
      <c r="E346" s="26">
        <v>6.2</v>
      </c>
      <c r="F346" s="7"/>
      <c r="G346" s="5"/>
      <c r="H346" s="5"/>
    </row>
    <row r="347" spans="1:18" x14ac:dyDescent="0.3">
      <c r="A347" s="20" t="s">
        <v>123</v>
      </c>
      <c r="B347" s="20" t="s">
        <v>134</v>
      </c>
      <c r="C347" s="20"/>
      <c r="D347" s="25" t="str">
        <f t="shared" si="10"/>
        <v>GyvenamasisKaršto vandens ruošimas</v>
      </c>
      <c r="E347" s="26">
        <v>27.5</v>
      </c>
      <c r="F347" s="7"/>
      <c r="G347" s="5"/>
      <c r="H347" s="5"/>
    </row>
    <row r="348" spans="1:18" x14ac:dyDescent="0.3">
      <c r="A348" s="20" t="s">
        <v>123</v>
      </c>
      <c r="B348" s="20" t="s">
        <v>137</v>
      </c>
      <c r="C348" s="20"/>
      <c r="D348" s="25" t="str">
        <f t="shared" si="10"/>
        <v>GyvenamasisApšvietimas</v>
      </c>
      <c r="E348" s="26">
        <v>3.1</v>
      </c>
      <c r="F348" s="7"/>
      <c r="G348" s="5"/>
      <c r="H348" s="5"/>
    </row>
    <row r="349" spans="1:18" x14ac:dyDescent="0.3">
      <c r="A349" s="20" t="s">
        <v>123</v>
      </c>
      <c r="B349" s="20" t="s">
        <v>136</v>
      </c>
      <c r="C349" s="20"/>
      <c r="D349" s="25" t="str">
        <f t="shared" si="10"/>
        <v>GyvenamasisVėdinimas</v>
      </c>
      <c r="E349" s="27" t="s">
        <v>12</v>
      </c>
      <c r="F349" s="7"/>
      <c r="G349" s="5"/>
      <c r="H349" s="5"/>
    </row>
    <row r="350" spans="1:18" x14ac:dyDescent="0.3">
      <c r="A350" s="20" t="s">
        <v>124</v>
      </c>
      <c r="B350" s="20" t="s">
        <v>133</v>
      </c>
      <c r="C350" s="20"/>
      <c r="D350" s="25" t="str">
        <f t="shared" si="10"/>
        <v>NegyvenamasisPatalpų šildymas</v>
      </c>
      <c r="E350" s="26">
        <v>130.19999999999999</v>
      </c>
      <c r="F350" s="7"/>
      <c r="G350" s="5"/>
      <c r="H350" s="5"/>
    </row>
    <row r="351" spans="1:18" x14ac:dyDescent="0.3">
      <c r="A351" s="20" t="s">
        <v>124</v>
      </c>
      <c r="B351" s="20" t="s">
        <v>135</v>
      </c>
      <c r="C351" s="20"/>
      <c r="D351" s="25" t="str">
        <f t="shared" si="10"/>
        <v>NegyvenamasisVėsinimas</v>
      </c>
      <c r="E351" s="26">
        <v>15.1</v>
      </c>
      <c r="F351" s="7"/>
      <c r="G351" s="5"/>
      <c r="H351" s="5"/>
    </row>
    <row r="352" spans="1:18" x14ac:dyDescent="0.3">
      <c r="A352" s="20" t="s">
        <v>124</v>
      </c>
      <c r="B352" s="20" t="s">
        <v>134</v>
      </c>
      <c r="C352" s="20"/>
      <c r="D352" s="25" t="str">
        <f t="shared" si="10"/>
        <v>NegyvenamasisKaršto vandens ruošimas</v>
      </c>
      <c r="E352" s="26">
        <v>22.1</v>
      </c>
      <c r="F352" s="7"/>
      <c r="G352" s="5"/>
      <c r="H352" s="5"/>
    </row>
    <row r="353" spans="1:8" x14ac:dyDescent="0.3">
      <c r="A353" s="20" t="s">
        <v>124</v>
      </c>
      <c r="B353" s="20" t="s">
        <v>137</v>
      </c>
      <c r="C353" s="20"/>
      <c r="D353" s="25" t="str">
        <f t="shared" si="10"/>
        <v>NegyvenamasisApšvietimas</v>
      </c>
      <c r="E353" s="26">
        <v>20.252057663961768</v>
      </c>
      <c r="F353" s="7"/>
      <c r="G353" s="5"/>
      <c r="H353" s="5"/>
    </row>
    <row r="354" spans="1:8" x14ac:dyDescent="0.3">
      <c r="A354" s="20" t="s">
        <v>124</v>
      </c>
      <c r="B354" s="20" t="s">
        <v>136</v>
      </c>
      <c r="C354" s="20"/>
      <c r="D354" s="25" t="str">
        <f t="shared" si="10"/>
        <v>NegyvenamasisVėdinimas</v>
      </c>
      <c r="E354" s="26">
        <v>15.7</v>
      </c>
      <c r="G354" s="5"/>
      <c r="H354" s="5"/>
    </row>
    <row r="355" spans="1:8" x14ac:dyDescent="0.3">
      <c r="E355"/>
      <c r="F355" s="7"/>
      <c r="G355" s="5"/>
      <c r="H355" s="5"/>
    </row>
    <row r="356" spans="1:8" ht="17.25" x14ac:dyDescent="0.35">
      <c r="A356" s="13" t="s">
        <v>88</v>
      </c>
      <c r="E356"/>
      <c r="F356" s="7"/>
      <c r="G356" s="5"/>
      <c r="H356" s="5"/>
    </row>
    <row r="357" spans="1:8" x14ac:dyDescent="0.3">
      <c r="A357" s="10" t="s">
        <v>89</v>
      </c>
      <c r="B357" s="10" t="s">
        <v>1</v>
      </c>
      <c r="C357" s="15" t="s">
        <v>90</v>
      </c>
      <c r="D357" s="15"/>
      <c r="E357" s="16" t="s">
        <v>91</v>
      </c>
      <c r="G357" s="5"/>
    </row>
    <row r="358" spans="1:8" x14ac:dyDescent="0.3">
      <c r="A358" s="20" t="s">
        <v>61</v>
      </c>
      <c r="B358" s="20" t="s">
        <v>123</v>
      </c>
      <c r="C358" s="20" t="s">
        <v>133</v>
      </c>
      <c r="D358" s="20" t="str">
        <f t="shared" ref="D358:D387" si="11">CONCATENATE(A358,B358,C358)</f>
        <v>NorthGyvenamasisPatalpų šildymas</v>
      </c>
      <c r="E358" s="28">
        <v>1.21</v>
      </c>
      <c r="F358" s="7"/>
      <c r="G358" s="5"/>
    </row>
    <row r="359" spans="1:8" x14ac:dyDescent="0.3">
      <c r="A359" s="20" t="s">
        <v>61</v>
      </c>
      <c r="B359" s="20" t="s">
        <v>123</v>
      </c>
      <c r="C359" s="20" t="s">
        <v>135</v>
      </c>
      <c r="D359" s="20" t="str">
        <f t="shared" si="11"/>
        <v>NorthGyvenamasisVėsinimas</v>
      </c>
      <c r="E359" s="28">
        <v>0.64</v>
      </c>
      <c r="F359" s="7"/>
      <c r="G359" s="5"/>
    </row>
    <row r="360" spans="1:8" x14ac:dyDescent="0.3">
      <c r="A360" s="20" t="s">
        <v>61</v>
      </c>
      <c r="B360" s="20" t="s">
        <v>123</v>
      </c>
      <c r="C360" s="20" t="s">
        <v>134</v>
      </c>
      <c r="D360" s="20" t="str">
        <f t="shared" si="11"/>
        <v>NorthGyvenamasisKaršto vandens ruošimas</v>
      </c>
      <c r="E360" s="28">
        <v>1.19</v>
      </c>
      <c r="F360" s="7"/>
      <c r="G360" s="5"/>
    </row>
    <row r="361" spans="1:8" x14ac:dyDescent="0.3">
      <c r="A361" s="20" t="s">
        <v>61</v>
      </c>
      <c r="B361" s="20" t="s">
        <v>123</v>
      </c>
      <c r="C361" s="20" t="s">
        <v>137</v>
      </c>
      <c r="D361" s="20" t="str">
        <f t="shared" si="11"/>
        <v>NorthGyvenamasisApšvietimas</v>
      </c>
      <c r="E361" s="28">
        <v>0.95</v>
      </c>
      <c r="F361" s="7"/>
      <c r="G361" s="5"/>
    </row>
    <row r="362" spans="1:8" x14ac:dyDescent="0.3">
      <c r="A362" s="20" t="s">
        <v>61</v>
      </c>
      <c r="B362" s="20" t="s">
        <v>123</v>
      </c>
      <c r="C362" s="20" t="s">
        <v>136</v>
      </c>
      <c r="D362" s="20" t="str">
        <f t="shared" si="11"/>
        <v>NorthGyvenamasisVėdinimas</v>
      </c>
      <c r="E362" s="29" t="s">
        <v>12</v>
      </c>
      <c r="F362" s="7"/>
      <c r="G362" s="5"/>
    </row>
    <row r="363" spans="1:8" x14ac:dyDescent="0.3">
      <c r="A363" s="20" t="s">
        <v>61</v>
      </c>
      <c r="B363" s="20" t="s">
        <v>124</v>
      </c>
      <c r="C363" s="20" t="s">
        <v>133</v>
      </c>
      <c r="D363" s="20" t="str">
        <f t="shared" si="11"/>
        <v>NorthNegyvenamasisPatalpų šildymas</v>
      </c>
      <c r="E363" s="28">
        <v>1.19</v>
      </c>
      <c r="F363" s="7"/>
      <c r="G363" s="5"/>
    </row>
    <row r="364" spans="1:8" x14ac:dyDescent="0.3">
      <c r="A364" s="20" t="s">
        <v>61</v>
      </c>
      <c r="B364" s="20" t="s">
        <v>124</v>
      </c>
      <c r="C364" s="20" t="s">
        <v>135</v>
      </c>
      <c r="D364" s="20" t="str">
        <f t="shared" si="11"/>
        <v>NorthNegyvenamasisVėsinimas</v>
      </c>
      <c r="E364" s="28">
        <v>0.74</v>
      </c>
      <c r="F364" s="7"/>
    </row>
    <row r="365" spans="1:8" x14ac:dyDescent="0.3">
      <c r="A365" s="20" t="s">
        <v>61</v>
      </c>
      <c r="B365" s="20" t="s">
        <v>124</v>
      </c>
      <c r="C365" s="20" t="s">
        <v>134</v>
      </c>
      <c r="D365" s="20" t="str">
        <f t="shared" si="11"/>
        <v>NorthNegyvenamasisKaršto vandens ruošimas</v>
      </c>
      <c r="E365" s="28">
        <v>0.96</v>
      </c>
      <c r="F365" s="7"/>
    </row>
    <row r="366" spans="1:8" x14ac:dyDescent="0.3">
      <c r="A366" s="20" t="s">
        <v>61</v>
      </c>
      <c r="B366" s="20" t="s">
        <v>124</v>
      </c>
      <c r="C366" s="20" t="s">
        <v>137</v>
      </c>
      <c r="D366" s="20" t="str">
        <f t="shared" si="11"/>
        <v>NorthNegyvenamasisApšvietimas</v>
      </c>
      <c r="E366" s="28">
        <v>1.0479573667613022</v>
      </c>
      <c r="F366" s="7"/>
    </row>
    <row r="367" spans="1:8" x14ac:dyDescent="0.3">
      <c r="A367" s="20" t="s">
        <v>61</v>
      </c>
      <c r="B367" s="20" t="s">
        <v>124</v>
      </c>
      <c r="C367" s="20" t="s">
        <v>136</v>
      </c>
      <c r="D367" s="20" t="str">
        <f t="shared" si="11"/>
        <v>NorthNegyvenamasisVėdinimas</v>
      </c>
      <c r="E367" s="28">
        <v>1.1000000000000001</v>
      </c>
      <c r="F367" s="7"/>
    </row>
    <row r="368" spans="1:8" x14ac:dyDescent="0.3">
      <c r="A368" s="20" t="s">
        <v>73</v>
      </c>
      <c r="B368" s="20" t="s">
        <v>123</v>
      </c>
      <c r="C368" s="20" t="s">
        <v>133</v>
      </c>
      <c r="D368" s="20" t="str">
        <f t="shared" si="11"/>
        <v>WestGyvenamasisPatalpų šildymas</v>
      </c>
      <c r="E368" s="28">
        <v>1</v>
      </c>
      <c r="F368" s="7"/>
    </row>
    <row r="369" spans="1:6" x14ac:dyDescent="0.3">
      <c r="A369" s="20" t="s">
        <v>73</v>
      </c>
      <c r="B369" s="20" t="s">
        <v>123</v>
      </c>
      <c r="C369" s="20" t="s">
        <v>135</v>
      </c>
      <c r="D369" s="20" t="str">
        <f t="shared" si="11"/>
        <v>WestGyvenamasisVėsinimas</v>
      </c>
      <c r="E369" s="28">
        <v>1</v>
      </c>
      <c r="F369" s="7"/>
    </row>
    <row r="370" spans="1:6" x14ac:dyDescent="0.3">
      <c r="A370" s="20" t="s">
        <v>73</v>
      </c>
      <c r="B370" s="20" t="s">
        <v>123</v>
      </c>
      <c r="C370" s="20" t="s">
        <v>134</v>
      </c>
      <c r="D370" s="20" t="str">
        <f t="shared" si="11"/>
        <v>WestGyvenamasisKaršto vandens ruošimas</v>
      </c>
      <c r="E370" s="28">
        <v>1</v>
      </c>
      <c r="F370" s="7"/>
    </row>
    <row r="371" spans="1:6" x14ac:dyDescent="0.3">
      <c r="A371" s="20" t="s">
        <v>73</v>
      </c>
      <c r="B371" s="20" t="s">
        <v>123</v>
      </c>
      <c r="C371" s="20" t="s">
        <v>137</v>
      </c>
      <c r="D371" s="20" t="str">
        <f t="shared" si="11"/>
        <v>WestGyvenamasisApšvietimas</v>
      </c>
      <c r="E371" s="28">
        <v>1</v>
      </c>
      <c r="F371" s="7"/>
    </row>
    <row r="372" spans="1:6" x14ac:dyDescent="0.3">
      <c r="A372" s="20" t="s">
        <v>73</v>
      </c>
      <c r="B372" s="20" t="s">
        <v>123</v>
      </c>
      <c r="C372" s="20" t="s">
        <v>136</v>
      </c>
      <c r="D372" s="20" t="str">
        <f t="shared" si="11"/>
        <v>WestGyvenamasisVėdinimas</v>
      </c>
      <c r="E372" s="28">
        <v>1</v>
      </c>
      <c r="F372" s="7"/>
    </row>
    <row r="373" spans="1:6" x14ac:dyDescent="0.3">
      <c r="A373" s="20" t="s">
        <v>73</v>
      </c>
      <c r="B373" s="20" t="s">
        <v>124</v>
      </c>
      <c r="C373" s="20" t="s">
        <v>133</v>
      </c>
      <c r="D373" s="20" t="str">
        <f t="shared" si="11"/>
        <v>WestNegyvenamasisPatalpų šildymas</v>
      </c>
      <c r="E373" s="28">
        <v>1</v>
      </c>
      <c r="F373" s="7"/>
    </row>
    <row r="374" spans="1:6" x14ac:dyDescent="0.3">
      <c r="A374" s="20" t="s">
        <v>73</v>
      </c>
      <c r="B374" s="20" t="s">
        <v>124</v>
      </c>
      <c r="C374" s="20" t="s">
        <v>135</v>
      </c>
      <c r="D374" s="20" t="str">
        <f t="shared" si="11"/>
        <v>WestNegyvenamasisVėsinimas</v>
      </c>
      <c r="E374" s="28">
        <v>1</v>
      </c>
      <c r="F374" s="7"/>
    </row>
    <row r="375" spans="1:6" x14ac:dyDescent="0.3">
      <c r="A375" s="20" t="s">
        <v>73</v>
      </c>
      <c r="B375" s="20" t="s">
        <v>124</v>
      </c>
      <c r="C375" s="20" t="s">
        <v>134</v>
      </c>
      <c r="D375" s="20" t="str">
        <f t="shared" si="11"/>
        <v>WestNegyvenamasisKaršto vandens ruošimas</v>
      </c>
      <c r="E375" s="28">
        <v>1</v>
      </c>
      <c r="F375" s="7"/>
    </row>
    <row r="376" spans="1:6" x14ac:dyDescent="0.3">
      <c r="A376" s="20" t="s">
        <v>73</v>
      </c>
      <c r="B376" s="20" t="s">
        <v>124</v>
      </c>
      <c r="C376" s="20" t="s">
        <v>137</v>
      </c>
      <c r="D376" s="20" t="str">
        <f t="shared" si="11"/>
        <v>WestNegyvenamasisApšvietimas</v>
      </c>
      <c r="E376" s="28">
        <v>1</v>
      </c>
      <c r="F376" s="7"/>
    </row>
    <row r="377" spans="1:6" x14ac:dyDescent="0.3">
      <c r="A377" s="20" t="s">
        <v>73</v>
      </c>
      <c r="B377" s="20" t="s">
        <v>124</v>
      </c>
      <c r="C377" s="20" t="s">
        <v>136</v>
      </c>
      <c r="D377" s="20" t="str">
        <f t="shared" si="11"/>
        <v>WestNegyvenamasisVėdinimas</v>
      </c>
      <c r="E377" s="28">
        <v>1</v>
      </c>
      <c r="F377" s="7"/>
    </row>
    <row r="378" spans="1:6" x14ac:dyDescent="0.3">
      <c r="A378" s="20" t="s">
        <v>74</v>
      </c>
      <c r="B378" s="20" t="s">
        <v>123</v>
      </c>
      <c r="C378" s="20" t="s">
        <v>133</v>
      </c>
      <c r="D378" s="20" t="str">
        <f t="shared" si="11"/>
        <v>SouthGyvenamasisPatalpų šildymas</v>
      </c>
      <c r="E378" s="28">
        <v>0.71</v>
      </c>
      <c r="F378" s="7"/>
    </row>
    <row r="379" spans="1:6" x14ac:dyDescent="0.3">
      <c r="A379" s="20" t="s">
        <v>74</v>
      </c>
      <c r="B379" s="20" t="s">
        <v>123</v>
      </c>
      <c r="C379" s="20" t="s">
        <v>135</v>
      </c>
      <c r="D379" s="20" t="str">
        <f t="shared" si="11"/>
        <v>SouthGyvenamasisVėsinimas</v>
      </c>
      <c r="E379" s="28">
        <v>1.95</v>
      </c>
      <c r="F379" s="7"/>
    </row>
    <row r="380" spans="1:6" x14ac:dyDescent="0.3">
      <c r="A380" s="20" t="s">
        <v>74</v>
      </c>
      <c r="B380" s="20" t="s">
        <v>123</v>
      </c>
      <c r="C380" s="20" t="s">
        <v>134</v>
      </c>
      <c r="D380" s="20" t="str">
        <f t="shared" si="11"/>
        <v>SouthGyvenamasisKaršto vandens ruošimas</v>
      </c>
      <c r="E380" s="28">
        <v>0.97</v>
      </c>
      <c r="F380" s="7"/>
    </row>
    <row r="381" spans="1:6" x14ac:dyDescent="0.3">
      <c r="A381" s="20" t="s">
        <v>74</v>
      </c>
      <c r="B381" s="20" t="s">
        <v>123</v>
      </c>
      <c r="C381" s="20" t="s">
        <v>137</v>
      </c>
      <c r="D381" s="20" t="str">
        <f t="shared" si="11"/>
        <v>SouthGyvenamasisApšvietimas</v>
      </c>
      <c r="E381" s="28">
        <v>0.92</v>
      </c>
      <c r="F381" s="7"/>
    </row>
    <row r="382" spans="1:6" x14ac:dyDescent="0.3">
      <c r="A382" s="20" t="s">
        <v>74</v>
      </c>
      <c r="B382" s="20" t="s">
        <v>123</v>
      </c>
      <c r="C382" s="20" t="s">
        <v>136</v>
      </c>
      <c r="D382" s="20" t="str">
        <f t="shared" si="11"/>
        <v>SouthGyvenamasisVėdinimas</v>
      </c>
      <c r="E382" s="29" t="s">
        <v>12</v>
      </c>
      <c r="F382" s="7"/>
    </row>
    <row r="383" spans="1:6" x14ac:dyDescent="0.3">
      <c r="A383" s="20" t="s">
        <v>74</v>
      </c>
      <c r="B383" s="20" t="s">
        <v>124</v>
      </c>
      <c r="C383" s="20" t="s">
        <v>133</v>
      </c>
      <c r="D383" s="20" t="str">
        <f t="shared" si="11"/>
        <v>SouthNegyvenamasisPatalpų šildymas</v>
      </c>
      <c r="E383" s="28">
        <v>0.65</v>
      </c>
      <c r="F383" s="7"/>
    </row>
    <row r="384" spans="1:6" x14ac:dyDescent="0.3">
      <c r="A384" s="20" t="s">
        <v>74</v>
      </c>
      <c r="B384" s="20" t="s">
        <v>124</v>
      </c>
      <c r="C384" s="20" t="s">
        <v>135</v>
      </c>
      <c r="D384" s="20" t="str">
        <f t="shared" si="11"/>
        <v>SouthNegyvenamasisVėsinimas</v>
      </c>
      <c r="E384" s="28">
        <v>1.45</v>
      </c>
      <c r="F384" s="7"/>
    </row>
    <row r="385" spans="1:6" x14ac:dyDescent="0.3">
      <c r="A385" s="20" t="s">
        <v>74</v>
      </c>
      <c r="B385" s="20" t="s">
        <v>124</v>
      </c>
      <c r="C385" s="20" t="s">
        <v>134</v>
      </c>
      <c r="D385" s="20" t="str">
        <f t="shared" si="11"/>
        <v>SouthNegyvenamasisKaršto vandens ruošimas</v>
      </c>
      <c r="E385" s="28">
        <v>0.98</v>
      </c>
      <c r="F385" s="7"/>
    </row>
    <row r="386" spans="1:6" x14ac:dyDescent="0.3">
      <c r="A386" s="20" t="s">
        <v>74</v>
      </c>
      <c r="B386" s="20" t="s">
        <v>124</v>
      </c>
      <c r="C386" s="20" t="s">
        <v>137</v>
      </c>
      <c r="D386" s="20" t="str">
        <f t="shared" si="11"/>
        <v>SouthNegyvenamasisApšvietimas</v>
      </c>
      <c r="E386" s="28">
        <v>1.0782324624763786</v>
      </c>
      <c r="F386" s="7"/>
    </row>
    <row r="387" spans="1:6" x14ac:dyDescent="0.3">
      <c r="A387" s="20" t="s">
        <v>74</v>
      </c>
      <c r="B387" s="20" t="s">
        <v>124</v>
      </c>
      <c r="C387" s="20" t="s">
        <v>136</v>
      </c>
      <c r="D387" s="20" t="str">
        <f t="shared" si="11"/>
        <v>SouthNegyvenamasisVėdinimas</v>
      </c>
      <c r="E387" s="28">
        <v>1.18</v>
      </c>
      <c r="F387" s="7"/>
    </row>
    <row r="390" spans="1:6" ht="17.25" x14ac:dyDescent="0.35">
      <c r="A390" s="13" t="s">
        <v>92</v>
      </c>
    </row>
    <row r="391" spans="1:6" x14ac:dyDescent="0.3">
      <c r="A391" s="10" t="s">
        <v>1</v>
      </c>
      <c r="B391" s="10" t="s">
        <v>3</v>
      </c>
      <c r="C391" s="10"/>
      <c r="D391" s="10"/>
      <c r="E391" s="10" t="s">
        <v>93</v>
      </c>
      <c r="F391" s="10" t="s">
        <v>16</v>
      </c>
    </row>
    <row r="392" spans="1:6" x14ac:dyDescent="0.3">
      <c r="A392" s="20" t="s">
        <v>86</v>
      </c>
      <c r="B392" s="20" t="s">
        <v>62</v>
      </c>
      <c r="C392" s="30" t="s">
        <v>51</v>
      </c>
      <c r="D392" s="20" t="str">
        <f t="shared" ref="D392:D432" si="12">CONCATENATE(A392,B392,C392)</f>
        <v>ResidentialSpaceHeatingSolids</v>
      </c>
      <c r="E392" s="31">
        <v>0.05</v>
      </c>
      <c r="F392" t="s">
        <v>52</v>
      </c>
    </row>
    <row r="393" spans="1:6" x14ac:dyDescent="0.3">
      <c r="A393" s="20" t="s">
        <v>86</v>
      </c>
      <c r="B393" s="20" t="s">
        <v>62</v>
      </c>
      <c r="C393" s="20" t="s">
        <v>29</v>
      </c>
      <c r="D393" s="20" t="str">
        <f t="shared" si="12"/>
        <v>ResidentialSpaceHeatingLiquefied petroleum gases</v>
      </c>
      <c r="E393" s="31">
        <v>0.01</v>
      </c>
    </row>
    <row r="394" spans="1:6" x14ac:dyDescent="0.3">
      <c r="A394" s="20" t="s">
        <v>86</v>
      </c>
      <c r="B394" s="20" t="s">
        <v>62</v>
      </c>
      <c r="C394" s="20" t="s">
        <v>20</v>
      </c>
      <c r="D394" s="20" t="str">
        <f t="shared" si="12"/>
        <v>ResidentialSpaceHeatingGas/Diesel oil</v>
      </c>
      <c r="E394" s="31">
        <v>0.17</v>
      </c>
    </row>
    <row r="395" spans="1:6" x14ac:dyDescent="0.3">
      <c r="A395" s="20" t="s">
        <v>86</v>
      </c>
      <c r="B395" s="20" t="s">
        <v>62</v>
      </c>
      <c r="C395" s="20" t="s">
        <v>19</v>
      </c>
      <c r="D395" s="20" t="str">
        <f t="shared" si="12"/>
        <v>ResidentialSpaceHeatingNatural gas</v>
      </c>
      <c r="E395" s="31">
        <v>0.37</v>
      </c>
    </row>
    <row r="396" spans="1:6" x14ac:dyDescent="0.3">
      <c r="A396" s="20" t="s">
        <v>86</v>
      </c>
      <c r="B396" s="20" t="s">
        <v>62</v>
      </c>
      <c r="C396" s="20" t="s">
        <v>26</v>
      </c>
      <c r="D396" s="20" t="str">
        <f t="shared" si="12"/>
        <v>ResidentialSpaceHeatingWood/wood waste</v>
      </c>
      <c r="E396" s="31">
        <v>0.21</v>
      </c>
    </row>
    <row r="397" spans="1:6" x14ac:dyDescent="0.3">
      <c r="A397" s="20" t="s">
        <v>86</v>
      </c>
      <c r="B397" s="20" t="s">
        <v>62</v>
      </c>
      <c r="C397" s="20" t="s">
        <v>94</v>
      </c>
      <c r="D397" s="20" t="str">
        <f t="shared" si="12"/>
        <v>ResidentialSpaceHeatingGeothermal energy</v>
      </c>
      <c r="E397" s="31">
        <v>0</v>
      </c>
    </row>
    <row r="398" spans="1:6" x14ac:dyDescent="0.3">
      <c r="A398" s="20" t="s">
        <v>86</v>
      </c>
      <c r="B398" s="20" t="s">
        <v>62</v>
      </c>
      <c r="C398" s="30" t="s">
        <v>18</v>
      </c>
      <c r="D398" s="20" t="str">
        <f t="shared" si="12"/>
        <v>ResidentialSpaceHeatingDistrict heat</v>
      </c>
      <c r="E398" s="31">
        <v>0.12</v>
      </c>
      <c r="F398" s="8" t="s">
        <v>95</v>
      </c>
    </row>
    <row r="399" spans="1:6" x14ac:dyDescent="0.3">
      <c r="A399" s="20" t="s">
        <v>86</v>
      </c>
      <c r="B399" s="20" t="s">
        <v>62</v>
      </c>
      <c r="C399" s="20" t="s">
        <v>17</v>
      </c>
      <c r="D399" s="20" t="str">
        <f t="shared" si="12"/>
        <v>ResidentialSpaceHeatingElectricity</v>
      </c>
      <c r="E399" s="31">
        <v>7.0000000000000007E-2</v>
      </c>
    </row>
    <row r="400" spans="1:6" x14ac:dyDescent="0.3">
      <c r="A400" s="20" t="s">
        <v>87</v>
      </c>
      <c r="B400" s="20" t="s">
        <v>62</v>
      </c>
      <c r="C400" s="30" t="s">
        <v>51</v>
      </c>
      <c r="D400" s="20" t="str">
        <f t="shared" si="12"/>
        <v>Non_ResidentialSpaceHeatingSolids</v>
      </c>
      <c r="E400" s="31">
        <v>0.02</v>
      </c>
      <c r="F400" t="s">
        <v>52</v>
      </c>
    </row>
    <row r="401" spans="1:6" x14ac:dyDescent="0.3">
      <c r="A401" s="20" t="s">
        <v>87</v>
      </c>
      <c r="B401" s="20" t="s">
        <v>62</v>
      </c>
      <c r="C401" s="20" t="s">
        <v>29</v>
      </c>
      <c r="D401" s="20" t="str">
        <f t="shared" si="12"/>
        <v>Non_ResidentialSpaceHeatingLiquefied petroleum gases</v>
      </c>
      <c r="E401" s="31">
        <v>0</v>
      </c>
    </row>
    <row r="402" spans="1:6" x14ac:dyDescent="0.3">
      <c r="A402" s="20" t="s">
        <v>87</v>
      </c>
      <c r="B402" s="20" t="s">
        <v>62</v>
      </c>
      <c r="C402" s="20" t="s">
        <v>20</v>
      </c>
      <c r="D402" s="20" t="str">
        <f t="shared" si="12"/>
        <v>Non_ResidentialSpaceHeatingGas/Diesel oil</v>
      </c>
      <c r="E402" s="31">
        <v>0.21</v>
      </c>
    </row>
    <row r="403" spans="1:6" x14ac:dyDescent="0.3">
      <c r="A403" s="20" t="s">
        <v>87</v>
      </c>
      <c r="B403" s="20" t="s">
        <v>62</v>
      </c>
      <c r="C403" s="20" t="s">
        <v>19</v>
      </c>
      <c r="D403" s="20" t="str">
        <f t="shared" si="12"/>
        <v>Non_ResidentialSpaceHeatingNatural gas</v>
      </c>
      <c r="E403" s="31">
        <v>0.46</v>
      </c>
    </row>
    <row r="404" spans="1:6" x14ac:dyDescent="0.3">
      <c r="A404" s="20" t="s">
        <v>87</v>
      </c>
      <c r="B404" s="20" t="s">
        <v>62</v>
      </c>
      <c r="C404" s="20" t="s">
        <v>26</v>
      </c>
      <c r="D404" s="20" t="str">
        <f t="shared" si="12"/>
        <v>Non_ResidentialSpaceHeatingWood/wood waste</v>
      </c>
      <c r="E404" s="31">
        <v>0.02</v>
      </c>
    </row>
    <row r="405" spans="1:6" x14ac:dyDescent="0.3">
      <c r="A405" s="20" t="s">
        <v>87</v>
      </c>
      <c r="B405" s="20" t="s">
        <v>62</v>
      </c>
      <c r="C405" s="20" t="s">
        <v>94</v>
      </c>
      <c r="D405" s="20" t="str">
        <f t="shared" si="12"/>
        <v>Non_ResidentialSpaceHeatingGeothermal energy</v>
      </c>
      <c r="E405" s="31">
        <v>0</v>
      </c>
    </row>
    <row r="406" spans="1:6" x14ac:dyDescent="0.3">
      <c r="A406" s="20" t="s">
        <v>87</v>
      </c>
      <c r="B406" s="20" t="s">
        <v>62</v>
      </c>
      <c r="C406" s="30" t="s">
        <v>18</v>
      </c>
      <c r="D406" s="20" t="str">
        <f t="shared" si="12"/>
        <v>Non_ResidentialSpaceHeatingDistrict heat</v>
      </c>
      <c r="E406" s="31">
        <v>0.13</v>
      </c>
      <c r="F406" s="8" t="s">
        <v>95</v>
      </c>
    </row>
    <row r="407" spans="1:6" x14ac:dyDescent="0.3">
      <c r="A407" s="20" t="s">
        <v>87</v>
      </c>
      <c r="B407" s="20" t="s">
        <v>62</v>
      </c>
      <c r="C407" s="20" t="s">
        <v>17</v>
      </c>
      <c r="D407" s="20" t="str">
        <f t="shared" si="12"/>
        <v>Non_ResidentialSpaceHeatingElectricity</v>
      </c>
      <c r="E407" s="31">
        <v>0.15</v>
      </c>
    </row>
    <row r="408" spans="1:6" x14ac:dyDescent="0.3">
      <c r="A408" s="20" t="s">
        <v>86</v>
      </c>
      <c r="B408" s="20" t="s">
        <v>64</v>
      </c>
      <c r="C408" s="20" t="s">
        <v>19</v>
      </c>
      <c r="D408" s="20" t="str">
        <f t="shared" si="12"/>
        <v>ResidentialCoolingNatural gas</v>
      </c>
      <c r="E408" s="32">
        <v>8.9999999999999993E-3</v>
      </c>
    </row>
    <row r="409" spans="1:6" x14ac:dyDescent="0.3">
      <c r="A409" s="20" t="s">
        <v>86</v>
      </c>
      <c r="B409" s="20" t="s">
        <v>64</v>
      </c>
      <c r="C409" s="20" t="s">
        <v>17</v>
      </c>
      <c r="D409" s="20" t="str">
        <f t="shared" si="12"/>
        <v>ResidentialCoolingElectricity</v>
      </c>
      <c r="E409" s="32">
        <v>0.99099999999999999</v>
      </c>
    </row>
    <row r="410" spans="1:6" x14ac:dyDescent="0.3">
      <c r="A410" s="20" t="s">
        <v>87</v>
      </c>
      <c r="B410" s="20" t="s">
        <v>64</v>
      </c>
      <c r="C410" s="20" t="s">
        <v>19</v>
      </c>
      <c r="D410" s="20" t="str">
        <f t="shared" si="12"/>
        <v>Non_ResidentialCoolingNatural gas</v>
      </c>
      <c r="E410" s="32">
        <v>8.9999999999999993E-3</v>
      </c>
    </row>
    <row r="411" spans="1:6" x14ac:dyDescent="0.3">
      <c r="A411" s="20" t="s">
        <v>87</v>
      </c>
      <c r="B411" s="20" t="s">
        <v>64</v>
      </c>
      <c r="C411" s="20" t="s">
        <v>17</v>
      </c>
      <c r="D411" s="20" t="str">
        <f t="shared" si="12"/>
        <v>Non_ResidentialCoolingElectricity</v>
      </c>
      <c r="E411" s="32">
        <v>0.99099999999999999</v>
      </c>
    </row>
    <row r="412" spans="1:6" x14ac:dyDescent="0.3">
      <c r="A412" s="20" t="s">
        <v>86</v>
      </c>
      <c r="B412" s="20" t="s">
        <v>63</v>
      </c>
      <c r="C412" s="30" t="s">
        <v>51</v>
      </c>
      <c r="D412" s="20" t="str">
        <f t="shared" si="12"/>
        <v>ResidentialDHWSolids</v>
      </c>
      <c r="E412" s="31">
        <v>0.04</v>
      </c>
      <c r="F412" t="s">
        <v>52</v>
      </c>
    </row>
    <row r="413" spans="1:6" x14ac:dyDescent="0.3">
      <c r="A413" s="20" t="s">
        <v>86</v>
      </c>
      <c r="B413" s="20" t="s">
        <v>63</v>
      </c>
      <c r="C413" s="20" t="s">
        <v>96</v>
      </c>
      <c r="D413" s="20" t="str">
        <f t="shared" si="12"/>
        <v>ResidentialDHWLiquefied petroleum gas</v>
      </c>
      <c r="E413" s="31">
        <v>0.06</v>
      </c>
    </row>
    <row r="414" spans="1:6" x14ac:dyDescent="0.3">
      <c r="A414" s="20" t="s">
        <v>86</v>
      </c>
      <c r="B414" s="20" t="s">
        <v>63</v>
      </c>
      <c r="C414" s="20" t="s">
        <v>20</v>
      </c>
      <c r="D414" s="20" t="str">
        <f t="shared" si="12"/>
        <v>ResidentialDHWGas/Diesel oil</v>
      </c>
      <c r="E414" s="31">
        <v>0.13</v>
      </c>
    </row>
    <row r="415" spans="1:6" x14ac:dyDescent="0.3">
      <c r="A415" s="20" t="s">
        <v>86</v>
      </c>
      <c r="B415" s="20" t="s">
        <v>63</v>
      </c>
      <c r="C415" s="20" t="s">
        <v>19</v>
      </c>
      <c r="D415" s="20" t="str">
        <f t="shared" si="12"/>
        <v>ResidentialDHWNatural gas</v>
      </c>
      <c r="E415" s="31">
        <v>0.36</v>
      </c>
    </row>
    <row r="416" spans="1:6" x14ac:dyDescent="0.3">
      <c r="A416" s="20" t="s">
        <v>86</v>
      </c>
      <c r="B416" s="20" t="s">
        <v>63</v>
      </c>
      <c r="C416" s="20" t="s">
        <v>26</v>
      </c>
      <c r="D416" s="20" t="str">
        <f t="shared" si="12"/>
        <v>ResidentialDHWWood/wood waste</v>
      </c>
      <c r="E416" s="31">
        <v>0.13</v>
      </c>
    </row>
    <row r="417" spans="1:6" x14ac:dyDescent="0.3">
      <c r="A417" s="20" t="s">
        <v>86</v>
      </c>
      <c r="B417" s="20" t="s">
        <v>63</v>
      </c>
      <c r="C417" s="20" t="s">
        <v>94</v>
      </c>
      <c r="D417" s="20" t="str">
        <f t="shared" si="12"/>
        <v>ResidentialDHWGeothermal energy</v>
      </c>
      <c r="E417" s="31">
        <v>0</v>
      </c>
    </row>
    <row r="418" spans="1:6" x14ac:dyDescent="0.3">
      <c r="A418" s="20" t="s">
        <v>86</v>
      </c>
      <c r="B418" s="20" t="s">
        <v>63</v>
      </c>
      <c r="C418" s="30" t="s">
        <v>18</v>
      </c>
      <c r="D418" s="20" t="str">
        <f t="shared" si="12"/>
        <v>ResidentialDHWDistrict heat</v>
      </c>
      <c r="E418" s="31">
        <v>0.09</v>
      </c>
      <c r="F418" s="8" t="s">
        <v>95</v>
      </c>
    </row>
    <row r="419" spans="1:6" x14ac:dyDescent="0.3">
      <c r="A419" s="20" t="s">
        <v>86</v>
      </c>
      <c r="B419" s="20" t="s">
        <v>63</v>
      </c>
      <c r="C419" s="20" t="s">
        <v>17</v>
      </c>
      <c r="D419" s="20" t="str">
        <f t="shared" si="12"/>
        <v>ResidentialDHWElectricity</v>
      </c>
      <c r="E419" s="31">
        <v>0.17</v>
      </c>
    </row>
    <row r="420" spans="1:6" x14ac:dyDescent="0.3">
      <c r="A420" s="20" t="s">
        <v>86</v>
      </c>
      <c r="B420" s="20" t="s">
        <v>63</v>
      </c>
      <c r="C420" s="20" t="s">
        <v>53</v>
      </c>
      <c r="D420" s="20" t="str">
        <f t="shared" si="12"/>
        <v>ResidentialDHWSolar</v>
      </c>
      <c r="E420" s="31">
        <v>0.03</v>
      </c>
      <c r="F420"/>
    </row>
    <row r="421" spans="1:6" x14ac:dyDescent="0.3">
      <c r="A421" s="20" t="s">
        <v>87</v>
      </c>
      <c r="B421" s="20" t="s">
        <v>63</v>
      </c>
      <c r="C421" s="30" t="s">
        <v>51</v>
      </c>
      <c r="D421" s="20" t="str">
        <f t="shared" si="12"/>
        <v>Non_ResidentialDHWSolids</v>
      </c>
      <c r="E421" s="31">
        <v>0</v>
      </c>
      <c r="F421" t="s">
        <v>52</v>
      </c>
    </row>
    <row r="422" spans="1:6" x14ac:dyDescent="0.3">
      <c r="A422" s="20" t="s">
        <v>87</v>
      </c>
      <c r="B422" s="20" t="s">
        <v>63</v>
      </c>
      <c r="C422" s="20" t="s">
        <v>96</v>
      </c>
      <c r="D422" s="20" t="str">
        <f t="shared" si="12"/>
        <v>Non_ResidentialDHWLiquefied petroleum gas</v>
      </c>
      <c r="E422" s="31">
        <v>0.03</v>
      </c>
    </row>
    <row r="423" spans="1:6" x14ac:dyDescent="0.3">
      <c r="A423" s="20" t="s">
        <v>87</v>
      </c>
      <c r="B423" s="20" t="s">
        <v>63</v>
      </c>
      <c r="C423" s="20" t="s">
        <v>20</v>
      </c>
      <c r="D423" s="20" t="str">
        <f t="shared" si="12"/>
        <v>Non_ResidentialDHWGas/Diesel oil</v>
      </c>
      <c r="E423" s="31">
        <v>0.18</v>
      </c>
    </row>
    <row r="424" spans="1:6" x14ac:dyDescent="0.3">
      <c r="A424" s="20" t="s">
        <v>87</v>
      </c>
      <c r="B424" s="20" t="s">
        <v>63</v>
      </c>
      <c r="C424" s="20" t="s">
        <v>19</v>
      </c>
      <c r="D424" s="20" t="str">
        <f t="shared" si="12"/>
        <v>Non_ResidentialDHWNatural gas</v>
      </c>
      <c r="E424" s="31">
        <v>0.34</v>
      </c>
    </row>
    <row r="425" spans="1:6" x14ac:dyDescent="0.3">
      <c r="A425" s="20" t="s">
        <v>87</v>
      </c>
      <c r="B425" s="20" t="s">
        <v>63</v>
      </c>
      <c r="C425" s="20" t="s">
        <v>26</v>
      </c>
      <c r="D425" s="20" t="str">
        <f t="shared" si="12"/>
        <v>Non_ResidentialDHWWood/wood waste</v>
      </c>
      <c r="E425" s="31">
        <v>0.01</v>
      </c>
    </row>
    <row r="426" spans="1:6" x14ac:dyDescent="0.3">
      <c r="A426" s="20" t="s">
        <v>87</v>
      </c>
      <c r="B426" s="20" t="s">
        <v>63</v>
      </c>
      <c r="C426" s="30" t="s">
        <v>18</v>
      </c>
      <c r="D426" s="20" t="str">
        <f t="shared" si="12"/>
        <v>Non_ResidentialDHWDistrict heat</v>
      </c>
      <c r="E426" s="31">
        <v>0.09</v>
      </c>
      <c r="F426" s="8" t="s">
        <v>95</v>
      </c>
    </row>
    <row r="427" spans="1:6" x14ac:dyDescent="0.3">
      <c r="A427" s="20" t="s">
        <v>87</v>
      </c>
      <c r="B427" s="20" t="s">
        <v>63</v>
      </c>
      <c r="C427" s="20" t="s">
        <v>17</v>
      </c>
      <c r="D427" s="20" t="str">
        <f t="shared" si="12"/>
        <v>Non_ResidentialDHWElectricity</v>
      </c>
      <c r="E427" s="31">
        <v>0.34</v>
      </c>
    </row>
    <row r="428" spans="1:6" x14ac:dyDescent="0.3">
      <c r="A428" s="20" t="s">
        <v>87</v>
      </c>
      <c r="B428" s="20" t="s">
        <v>63</v>
      </c>
      <c r="C428" s="20" t="s">
        <v>53</v>
      </c>
      <c r="D428" s="20" t="str">
        <f t="shared" si="12"/>
        <v>Non_ResidentialDHWSolar</v>
      </c>
      <c r="E428" s="31">
        <v>0.01</v>
      </c>
    </row>
    <row r="429" spans="1:6" x14ac:dyDescent="0.3">
      <c r="A429" s="20" t="s">
        <v>86</v>
      </c>
      <c r="B429" s="20" t="s">
        <v>65</v>
      </c>
      <c r="C429" s="20" t="s">
        <v>17</v>
      </c>
      <c r="D429" s="20" t="str">
        <f t="shared" si="12"/>
        <v>ResidentialVentilationElectricity</v>
      </c>
      <c r="E429" s="31">
        <v>1</v>
      </c>
    </row>
    <row r="430" spans="1:6" x14ac:dyDescent="0.3">
      <c r="A430" s="20" t="s">
        <v>87</v>
      </c>
      <c r="B430" s="20" t="s">
        <v>65</v>
      </c>
      <c r="C430" s="20" t="s">
        <v>17</v>
      </c>
      <c r="D430" s="20" t="str">
        <f t="shared" si="12"/>
        <v>Non_ResidentialVentilationElectricity</v>
      </c>
      <c r="E430" s="31">
        <v>1</v>
      </c>
    </row>
    <row r="431" spans="1:6" x14ac:dyDescent="0.3">
      <c r="A431" s="20" t="s">
        <v>86</v>
      </c>
      <c r="B431" s="20" t="s">
        <v>66</v>
      </c>
      <c r="C431" s="20" t="s">
        <v>17</v>
      </c>
      <c r="D431" s="20" t="str">
        <f t="shared" si="12"/>
        <v>ResidentialLightingElectricity</v>
      </c>
      <c r="E431" s="31">
        <v>1</v>
      </c>
    </row>
    <row r="432" spans="1:6" x14ac:dyDescent="0.3">
      <c r="A432" s="20" t="s">
        <v>87</v>
      </c>
      <c r="B432" s="20" t="s">
        <v>66</v>
      </c>
      <c r="C432" s="20" t="s">
        <v>17</v>
      </c>
      <c r="D432" s="20" t="str">
        <f t="shared" si="12"/>
        <v>Non_ResidentialLightingElectricity</v>
      </c>
      <c r="E432" s="31">
        <v>1</v>
      </c>
    </row>
  </sheetData>
  <autoFilter ref="A357:E387" xr:uid="{00000000-0009-0000-0000-000001000000}"/>
  <sortState xmlns:xlrd2="http://schemas.microsoft.com/office/spreadsheetml/2017/richdata2" ref="A3:C40">
    <sortCondition ref="A3:A40"/>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31"/>
  <sheetViews>
    <sheetView workbookViewId="0">
      <selection activeCell="E3" sqref="E3"/>
    </sheetView>
  </sheetViews>
  <sheetFormatPr defaultColWidth="8.88671875" defaultRowHeight="15.75" x14ac:dyDescent="0.3"/>
  <cols>
    <col min="1" max="1" width="26.109375" bestFit="1" customWidth="1"/>
    <col min="2" max="2" width="14.21875" bestFit="1" customWidth="1"/>
    <col min="5" max="5" width="16.21875" bestFit="1" customWidth="1"/>
    <col min="6" max="6" width="26.33203125" bestFit="1" customWidth="1"/>
    <col min="8" max="8" width="9.77734375" bestFit="1" customWidth="1"/>
  </cols>
  <sheetData>
    <row r="1" spans="1:6" x14ac:dyDescent="0.3">
      <c r="A1" s="19" t="s">
        <v>58</v>
      </c>
      <c r="E1" s="45" t="s">
        <v>138</v>
      </c>
      <c r="F1" s="45"/>
    </row>
    <row r="2" spans="1:6" x14ac:dyDescent="0.3">
      <c r="A2" t="s">
        <v>61</v>
      </c>
      <c r="E2" s="44" t="s">
        <v>11</v>
      </c>
      <c r="F2" s="44" t="s">
        <v>127</v>
      </c>
    </row>
    <row r="3" spans="1:6" x14ac:dyDescent="0.3">
      <c r="A3" t="s">
        <v>73</v>
      </c>
      <c r="E3" s="44" t="s">
        <v>67</v>
      </c>
      <c r="F3" s="44" t="s">
        <v>128</v>
      </c>
    </row>
    <row r="4" spans="1:6" x14ac:dyDescent="0.3">
      <c r="A4" t="s">
        <v>74</v>
      </c>
      <c r="E4" s="44" t="s">
        <v>68</v>
      </c>
      <c r="F4" s="44" t="s">
        <v>129</v>
      </c>
    </row>
    <row r="5" spans="1:6" x14ac:dyDescent="0.3">
      <c r="E5" s="44" t="s">
        <v>69</v>
      </c>
      <c r="F5" s="44" t="s">
        <v>130</v>
      </c>
    </row>
    <row r="6" spans="1:6" x14ac:dyDescent="0.3">
      <c r="A6" s="19" t="s">
        <v>2</v>
      </c>
      <c r="E6" s="44" t="s">
        <v>70</v>
      </c>
      <c r="F6" s="44" t="s">
        <v>131</v>
      </c>
    </row>
    <row r="7" spans="1:6" x14ac:dyDescent="0.3">
      <c r="A7" s="17" t="s">
        <v>124</v>
      </c>
      <c r="B7" s="17" t="s">
        <v>123</v>
      </c>
      <c r="E7" s="44" t="s">
        <v>71</v>
      </c>
      <c r="F7" s="44" t="s">
        <v>132</v>
      </c>
    </row>
    <row r="8" spans="1:6" ht="15" customHeight="1" x14ac:dyDescent="0.3">
      <c r="A8" t="s">
        <v>127</v>
      </c>
      <c r="B8" t="s">
        <v>125</v>
      </c>
      <c r="E8" s="44" t="s">
        <v>9</v>
      </c>
      <c r="F8" s="44" t="s">
        <v>125</v>
      </c>
    </row>
    <row r="9" spans="1:6" x14ac:dyDescent="0.3">
      <c r="A9" t="s">
        <v>128</v>
      </c>
      <c r="B9" t="s">
        <v>126</v>
      </c>
      <c r="E9" s="44" t="s">
        <v>10</v>
      </c>
      <c r="F9" s="44" t="s">
        <v>126</v>
      </c>
    </row>
    <row r="10" spans="1:6" x14ac:dyDescent="0.3">
      <c r="A10" t="s">
        <v>129</v>
      </c>
      <c r="E10" s="44" t="s">
        <v>62</v>
      </c>
      <c r="F10" s="44" t="s">
        <v>133</v>
      </c>
    </row>
    <row r="11" spans="1:6" x14ac:dyDescent="0.3">
      <c r="A11" t="s">
        <v>130</v>
      </c>
      <c r="E11" s="44" t="s">
        <v>63</v>
      </c>
      <c r="F11" s="44" t="s">
        <v>134</v>
      </c>
    </row>
    <row r="12" spans="1:6" x14ac:dyDescent="0.3">
      <c r="A12" t="s">
        <v>131</v>
      </c>
      <c r="E12" s="44" t="s">
        <v>64</v>
      </c>
      <c r="F12" s="44" t="s">
        <v>135</v>
      </c>
    </row>
    <row r="13" spans="1:6" x14ac:dyDescent="0.3">
      <c r="A13" t="s">
        <v>132</v>
      </c>
      <c r="E13" s="44" t="s">
        <v>65</v>
      </c>
      <c r="F13" s="44" t="s">
        <v>136</v>
      </c>
    </row>
    <row r="14" spans="1:6" x14ac:dyDescent="0.3">
      <c r="E14" s="44" t="s">
        <v>66</v>
      </c>
      <c r="F14" s="44" t="s">
        <v>137</v>
      </c>
    </row>
    <row r="15" spans="1:6" x14ac:dyDescent="0.3">
      <c r="E15" s="44" t="s">
        <v>86</v>
      </c>
      <c r="F15" s="44" t="s">
        <v>123</v>
      </c>
    </row>
    <row r="16" spans="1:6" x14ac:dyDescent="0.3">
      <c r="E16" s="44" t="s">
        <v>87</v>
      </c>
      <c r="F16" s="44" t="s">
        <v>124</v>
      </c>
    </row>
    <row r="18" spans="1:1" x14ac:dyDescent="0.3">
      <c r="A18" s="19" t="s">
        <v>97</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7" spans="1:1" x14ac:dyDescent="0.3">
      <c r="A27" s="19" t="s">
        <v>98</v>
      </c>
    </row>
    <row r="28" spans="1:1" x14ac:dyDescent="0.3">
      <c r="A28" t="s">
        <v>7</v>
      </c>
    </row>
    <row r="29" spans="1:1" x14ac:dyDescent="0.3">
      <c r="A29" t="s">
        <v>82</v>
      </c>
    </row>
    <row r="30" spans="1:1" x14ac:dyDescent="0.3">
      <c r="A30" t="s">
        <v>80</v>
      </c>
    </row>
    <row r="31" spans="1:1" x14ac:dyDescent="0.3">
      <c r="A31" t="s">
        <v>78</v>
      </c>
    </row>
  </sheetData>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B543A1-13A4-4F27-A430-DA8214BC0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3.xml><?xml version="1.0" encoding="utf-8"?>
<ds:datastoreItem xmlns:ds="http://schemas.openxmlformats.org/officeDocument/2006/customXml" ds:itemID="{0A0DA8F2-02E3-4513-8BDA-35F160FD365A}">
  <ds:schemaRefs>
    <ds:schemaRef ds:uri="http://schemas.microsoft.com/office/infopath/2007/PartnerControls"/>
    <ds:schemaRef ds:uri="http://www.w3.org/XML/1998/namespace"/>
    <ds:schemaRef ds:uri="52cb1114-a659-49af-a8a1-f8a6abfefc25"/>
    <ds:schemaRef ds:uri="57ced1c0-dd17-4bc1-a49b-8d58a8b9fb5a"/>
    <ds:schemaRef ds:uri="http://purl.org/dc/dcmitype/"/>
    <ds:schemaRef ds:uri="http://schemas.microsoft.com/office/2006/documentManagement/types"/>
    <ds:schemaRef ds:uri="http://purl.org/dc/elements/1.1/"/>
    <ds:schemaRef ds:uri="fb82805b-4725-417c-9992-107fa9b8f2e4"/>
    <ds:schemaRef ds:uri="http://schemas.microsoft.com/office/2006/metadata/properties"/>
    <ds:schemaRef ds:uri="http://schemas.openxmlformats.org/package/2006/metadata/core-properties"/>
    <ds:schemaRef ds:uri="7af2ff67-f640-4663-86b7-2e5cebfb94e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BACS skaičiuoklė</vt:lpstr>
      <vt:lpstr>EU Values</vt:lpstr>
      <vt:lpstr>Lists</vt:lpstr>
      <vt:lpstr>BAC_classes</vt:lpstr>
      <vt:lpstr>Climate_Region</vt:lpstr>
      <vt:lpstr>End_use</vt:lpstr>
      <vt:lpstr>Gyvenamasis</vt:lpstr>
      <vt:lpstr>Negyvenamasis</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Ricardas.Masiulionis@ena.lt</dc:creator>
  <cp:keywords/>
  <dc:description/>
  <cp:lastModifiedBy>Mindaugas Mižutavičius</cp:lastModifiedBy>
  <cp:revision/>
  <dcterms:created xsi:type="dcterms:W3CDTF">2020-10-11T17:50:14Z</dcterms:created>
  <dcterms:modified xsi:type="dcterms:W3CDTF">2024-03-05T07:06:00Z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WorkbookGuid">
    <vt:lpwstr>e605dcf2-abc2-4ac9-8cf5-ae52944fe8a5</vt:lpwstr>
  </property>
  <property fmtid="{D5CDD505-2E9C-101B-9397-08002B2CF9AE}" pid="4" name="MediaServiceImageTags">
    <vt:lpwstr/>
  </property>
</Properties>
</file>