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mc:AlternateContent xmlns:mc="http://schemas.openxmlformats.org/markup-compatibility/2006">
    <mc:Choice Requires="x15">
      <x15ac:absPath xmlns:x15ac="http://schemas.microsoft.com/office/spreadsheetml/2010/11/ac" url="https://ltenergagen.sharepoint.com/sites/intra/doc/EVE skyrius/0. PROJEKTAI/EnsmovPlus/WP4_veiklos_igyvendinimas/Pasiruosimas susitikimui su ESS imonemis/Skaiciuokles/"/>
    </mc:Choice>
  </mc:AlternateContent>
  <xr:revisionPtr revIDLastSave="50" documentId="13_ncr:1_{1518D9A2-BE42-4BF6-B46A-09EC855C3F1E}" xr6:coauthVersionLast="47" xr6:coauthVersionMax="47" xr10:uidLastSave="{D403A087-861E-4266-BE56-477F20F01826}"/>
  <workbookProtection workbookAlgorithmName="SHA-512" workbookHashValue="D+L0M4YGgMo1mpQ8t6WRUMwhXTYQZUl9GUcSXRstOCFjVTyel2pZugO159O3aS/rSQjgmaI729e0vvjTdyRDpg==" workbookSaltValue="qkmwaDsyhjh/jYwQNe8FYA==" workbookSpinCount="100000" lockStructure="1"/>
  <bookViews>
    <workbookView xWindow="28680" yWindow="-120" windowWidth="29040" windowHeight="15720" xr2:uid="{00000000-000D-0000-FFFF-FFFF00000000}"/>
  </bookViews>
  <sheets>
    <sheet name="Skaičiuoklė" sheetId="10" r:id="rId1"/>
    <sheet name="EU Values" sheetId="7" state="veryHidden" r:id="rId2"/>
    <sheet name="National Values" sheetId="9" state="veryHidden" r:id="rId3"/>
  </sheets>
  <definedNames>
    <definedName name="conversion_factor">'EU Values'!$A$3:$A$37</definedName>
    <definedName name="end_use">'EU Values'!$A$48:$A$53</definedName>
    <definedName name="IE3IE4">'EU Values'!$D$40:$E$40</definedName>
    <definedName name="YN">'EU Values'!$A$67:$A$68</definedName>
    <definedName name="power">'EU Values'!$A$41:$A$44</definedName>
    <definedName name="sector">'EU Values'!$A$56:$A$64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6" i="10" l="1"/>
  <c r="E34" i="10" l="1"/>
  <c r="E31" i="10"/>
  <c r="E30" i="10"/>
  <c r="E29" i="10"/>
  <c r="C57" i="10"/>
  <c r="E57" i="10" l="1"/>
  <c r="E56" i="10" l="1"/>
  <c r="D24" i="10" l="1"/>
  <c r="F23" i="10"/>
  <c r="D23" i="10"/>
  <c r="C58" i="10" l="1"/>
  <c r="E58" i="10"/>
  <c r="D22" i="10"/>
  <c r="F24" i="10"/>
  <c r="E59" i="10" s="1"/>
  <c r="F22" i="10"/>
  <c r="C59" i="10" l="1"/>
</calcChain>
</file>

<file path=xl/sharedStrings.xml><?xml version="1.0" encoding="utf-8"?>
<sst xmlns="http://schemas.openxmlformats.org/spreadsheetml/2006/main" count="248" uniqueCount="173">
  <si>
    <t>Į šia spalva pažymėtus langelius reikia įvesti duomenis</t>
  </si>
  <si>
    <t>Elektros variklių keitimas</t>
  </si>
  <si>
    <t>Įgyvendintos energijos taupymo priemonės duomenys*</t>
  </si>
  <si>
    <t>Data Input</t>
  </si>
  <si>
    <t>Conversion factors</t>
  </si>
  <si>
    <t>EU values are provided by streamSAVE. If you want to use national values, please fill in the relevant values in the corresponding table in sheet "National values".</t>
  </si>
  <si>
    <t>Power Range</t>
  </si>
  <si>
    <t>Indicative values are available for different nominal power ranges of the new motor. Please choose accordingly.</t>
  </si>
  <si>
    <t>Effciency of 
the new motors</t>
  </si>
  <si>
    <t>Indicative values are available for different efficiency classes (IE3 or IE4) of new motor. Please choose accordingly.</t>
  </si>
  <si>
    <t>Sector</t>
  </si>
  <si>
    <t>Annual operating hours depend on the sector and activity profile. Please choose accordingly.</t>
  </si>
  <si>
    <t>Ar prie efektyvesnio el. variklio montuojama kintamo greičio pavara?</t>
  </si>
  <si>
    <t>Additional savings can be achieved by the installation of a variable speed drive (VSD). Please choose accordingly.</t>
  </si>
  <si>
    <t>End-Use (VSD)</t>
  </si>
  <si>
    <t>In case a variable speed drive is installed, please coose the relevant end-use.</t>
  </si>
  <si>
    <t>Share of energy carriers</t>
  </si>
  <si>
    <t>before implementation</t>
  </si>
  <si>
    <t>share</t>
  </si>
  <si>
    <t>after implementation</t>
  </si>
  <si>
    <t>Parameter explanation</t>
  </si>
  <si>
    <t>Input energy of appliance before and after implementing the energy-saving action</t>
  </si>
  <si>
    <t>total share</t>
  </si>
  <si>
    <t>Checksum for the total share of energy carriers</t>
  </si>
  <si>
    <r>
      <t>f</t>
    </r>
    <r>
      <rPr>
        <vertAlign val="subscript"/>
        <sz val="11"/>
        <color theme="1" tint="0.249977111117893"/>
        <rFont val="Franklin Gothic Book"/>
        <family val="2"/>
        <scheme val="minor"/>
      </rPr>
      <t>PE, before</t>
    </r>
  </si>
  <si>
    <r>
      <t>f</t>
    </r>
    <r>
      <rPr>
        <vertAlign val="subscript"/>
        <sz val="11"/>
        <color theme="1" tint="0.249977111117893"/>
        <rFont val="Franklin Gothic Book"/>
        <family val="2"/>
        <scheme val="minor"/>
      </rPr>
      <t>PE, after</t>
    </r>
  </si>
  <si>
    <t>Factor for converting final energy consumption into primary energy consumption</t>
  </si>
  <si>
    <r>
      <t>f</t>
    </r>
    <r>
      <rPr>
        <vertAlign val="subscript"/>
        <sz val="11"/>
        <color theme="1" tint="0.249977111117893"/>
        <rFont val="Franklin Gothic Book"/>
        <family val="2"/>
        <scheme val="minor"/>
      </rPr>
      <t>GHG, before</t>
    </r>
  </si>
  <si>
    <r>
      <t>f</t>
    </r>
    <r>
      <rPr>
        <vertAlign val="subscript"/>
        <sz val="11"/>
        <color theme="1" tint="0.249977111117893"/>
        <rFont val="Franklin Gothic Book"/>
        <family val="2"/>
        <scheme val="minor"/>
      </rPr>
      <t>GHG, after</t>
    </r>
  </si>
  <si>
    <t>Factor for converting energy consumption into greenhouse gas emissions</t>
  </si>
  <si>
    <t>Papildomo energijos sutaupymo faktorius dėl sumontuotos variklio kintamo greičio pavaros</t>
  </si>
  <si>
    <t>Faktiniai įvesties duomenys</t>
  </si>
  <si>
    <t>Indicative Values</t>
  </si>
  <si>
    <t>Unit</t>
  </si>
  <si>
    <t>Dydžio paaiškinimas</t>
  </si>
  <si>
    <t>Rekomenduojamas duomenų šaltinis**</t>
  </si>
  <si>
    <t>Galutinis vartotojas</t>
  </si>
  <si>
    <t>n</t>
  </si>
  <si>
    <t>vnt.</t>
  </si>
  <si>
    <t>dmnl</t>
  </si>
  <si>
    <t>Pakeistų variklių skaičius</t>
  </si>
  <si>
    <t>Faktiniai duomenys iš techninės dokumentacijos</t>
  </si>
  <si>
    <t>Siurblys</t>
  </si>
  <si>
    <r>
      <t>P</t>
    </r>
    <r>
      <rPr>
        <vertAlign val="subscript"/>
        <sz val="11"/>
        <color theme="1" tint="0.249977111117893"/>
        <rFont val="Franklin Gothic Book"/>
        <family val="2"/>
        <charset val="186"/>
        <scheme val="minor"/>
      </rPr>
      <t>n</t>
    </r>
  </si>
  <si>
    <t>kW</t>
  </si>
  <si>
    <t>Vardinė (nominali) varikio galia</t>
  </si>
  <si>
    <t>Pagal įrenginio technines charakteristikas</t>
  </si>
  <si>
    <t>Ventiliatorius</t>
  </si>
  <si>
    <t>h</t>
  </si>
  <si>
    <t>Metinės darbo (veikimo) valandos</t>
  </si>
  <si>
    <t>Faktinis įrenginio veikimo laikas, gali būti fiksuojamas įmonės dokumentuose</t>
  </si>
  <si>
    <t>Oro kompresorius</t>
  </si>
  <si>
    <r>
      <rPr>
        <sz val="11"/>
        <color theme="1" tint="0.249977111117893"/>
        <rFont val="Calibri"/>
        <family val="2"/>
        <charset val="186"/>
      </rPr>
      <t>Ƞ</t>
    </r>
    <r>
      <rPr>
        <vertAlign val="subscript"/>
        <sz val="11"/>
        <color theme="1" tint="0.249977111117893"/>
        <rFont val="Franklin Gothic Book"/>
        <family val="2"/>
        <scheme val="minor"/>
      </rPr>
      <t>c</t>
    </r>
  </si>
  <si>
    <t>%</t>
  </si>
  <si>
    <t xml:space="preserve">Pakeisto variklio efektyvumo koeficientas </t>
  </si>
  <si>
    <t>Aušinimo kompresorius</t>
  </si>
  <si>
    <r>
      <rPr>
        <sz val="11"/>
        <color theme="1" tint="0.249977111117893"/>
        <rFont val="Calibri"/>
        <family val="2"/>
        <charset val="186"/>
      </rPr>
      <t>Ƞ</t>
    </r>
    <r>
      <rPr>
        <vertAlign val="subscript"/>
        <sz val="11"/>
        <color theme="1" tint="0.249977111117893"/>
        <rFont val="Franklin Gothic Book"/>
        <family val="2"/>
        <scheme val="minor"/>
      </rPr>
      <t>he</t>
    </r>
  </si>
  <si>
    <t>Efektyvesnio variklio efektyvumo koeficientas</t>
  </si>
  <si>
    <t>Konvejeriai</t>
  </si>
  <si>
    <t>LF</t>
  </si>
  <si>
    <t>-</t>
  </si>
  <si>
    <t>Apkrovos koeficientas</t>
  </si>
  <si>
    <t>Kiti varikliai</t>
  </si>
  <si>
    <r>
      <t>f</t>
    </r>
    <r>
      <rPr>
        <vertAlign val="subscript"/>
        <sz val="11"/>
        <color theme="1" tint="0.249977111117893"/>
        <rFont val="Franklin Gothic Book"/>
        <family val="2"/>
        <charset val="186"/>
        <scheme val="minor"/>
      </rPr>
      <t>VSD</t>
    </r>
  </si>
  <si>
    <t>Dydis imamas iš šalia pateiktos lentelės</t>
  </si>
  <si>
    <t>Skaičiavimo formulė*</t>
  </si>
  <si>
    <r>
      <t>Papildomas</t>
    </r>
    <r>
      <rPr>
        <sz val="14"/>
        <rFont val="Calibri"/>
        <family val="2"/>
        <charset val="186"/>
      </rPr>
      <t xml:space="preserve"> </t>
    </r>
    <r>
      <rPr>
        <sz val="12"/>
        <rFont val="Calibri"/>
        <family val="2"/>
        <charset val="186"/>
      </rPr>
      <t xml:space="preserve">energijos sutaupymas, jei montuojama kintamo greičio pavara: </t>
    </r>
  </si>
  <si>
    <t>Article 3 | Total final energy savings (TFES)</t>
  </si>
  <si>
    <t>Article 3 | Effect on primary energy consumption (EPEC)</t>
  </si>
  <si>
    <r>
      <t>GHG | Greenhouse gas savings (GHG</t>
    </r>
    <r>
      <rPr>
        <b/>
        <vertAlign val="subscript"/>
        <sz val="12"/>
        <rFont val="Franklin Gothic Book"/>
        <family val="2"/>
        <scheme val="minor"/>
      </rPr>
      <t>sav</t>
    </r>
    <r>
      <rPr>
        <b/>
        <sz val="12"/>
        <rFont val="Franklin Gothic Book"/>
        <family val="2"/>
        <scheme val="minor"/>
      </rPr>
      <t>)</t>
    </r>
  </si>
  <si>
    <t>Rezultatai*</t>
  </si>
  <si>
    <t>Sutaupyta energija</t>
  </si>
  <si>
    <t>indicative calculation values</t>
  </si>
  <si>
    <t>kWh/metus</t>
  </si>
  <si>
    <t>kWh/a</t>
  </si>
  <si>
    <t>Bendras galutinės energijos sutaupymas</t>
  </si>
  <si>
    <t>EFE Article 3</t>
  </si>
  <si>
    <t>Effect on the final consumption for Article 3 calculation</t>
  </si>
  <si>
    <t>TPES Article 3</t>
  </si>
  <si>
    <t>Total primary energy savings for Article 3 calculation</t>
  </si>
  <si>
    <r>
      <t>GHG</t>
    </r>
    <r>
      <rPr>
        <vertAlign val="subscript"/>
        <sz val="10"/>
        <color theme="1" tint="0.249977111117893"/>
        <rFont val="Times New Roman"/>
        <family val="1"/>
      </rPr>
      <t>sav</t>
    </r>
  </si>
  <si>
    <r>
      <t>t</t>
    </r>
    <r>
      <rPr>
        <b/>
        <vertAlign val="subscript"/>
        <sz val="10"/>
        <color theme="1" tint="0.249977111117893"/>
        <rFont val="Times New Roman"/>
        <family val="1"/>
      </rPr>
      <t>CO2</t>
    </r>
  </si>
  <si>
    <t>Greenhouse gas savings</t>
  </si>
  <si>
    <t>Costs related to the action</t>
  </si>
  <si>
    <t>[euro2021]</t>
  </si>
  <si>
    <t>Investment costs</t>
  </si>
  <si>
    <t>IE3</t>
  </si>
  <si>
    <t>IE4</t>
  </si>
  <si>
    <t>[0,75 kW - 7,5 kW]</t>
  </si>
  <si>
    <t>Average cost for that power range, Including motor purchase and installation Costs</t>
  </si>
  <si>
    <t>[7,5 kW - 75 kW]</t>
  </si>
  <si>
    <t>[75 kW - 375 kW]</t>
  </si>
  <si>
    <t>[375 kW - 1000 kW]</t>
  </si>
  <si>
    <t>[euro2021/a]</t>
  </si>
  <si>
    <t>Variable operational cost</t>
  </si>
  <si>
    <t>Energy costs</t>
  </si>
  <si>
    <t>Energy use*electricity price</t>
  </si>
  <si>
    <t>Fixed operational costs</t>
  </si>
  <si>
    <t>Maintenance costs, including rewindings over product lifetime</t>
  </si>
  <si>
    <t>[a]</t>
  </si>
  <si>
    <t>LifetimePA</t>
  </si>
  <si>
    <t>Lifetime</t>
  </si>
  <si>
    <t>Lifetime of the equipment</t>
  </si>
  <si>
    <t>* - Parengta pagal tarptautinio projekto streamSAVE įgyvendinimo metu sukurtą metodiką.</t>
  </si>
  <si>
    <t>** - Pateikiamas rekomenduojamas, o ne privalomas duomenų šaltinis.</t>
  </si>
  <si>
    <t>Energy Carrier</t>
  </si>
  <si>
    <r>
      <t>emission factor [gCO</t>
    </r>
    <r>
      <rPr>
        <b/>
        <vertAlign val="subscript"/>
        <sz val="11"/>
        <color theme="0"/>
        <rFont val="Franklin Gothic Book"/>
        <family val="2"/>
        <scheme val="minor"/>
      </rPr>
      <t>2</t>
    </r>
    <r>
      <rPr>
        <b/>
        <sz val="11"/>
        <color theme="0"/>
        <rFont val="Franklin Gothic Book"/>
        <family val="2"/>
        <scheme val="minor"/>
      </rPr>
      <t>/kWh]</t>
    </r>
  </si>
  <si>
    <t>factor final to primary [-]</t>
  </si>
  <si>
    <t>Electricity</t>
  </si>
  <si>
    <t>District heat</t>
  </si>
  <si>
    <t>Natural gas</t>
  </si>
  <si>
    <t>Gas/Diesel oil</t>
  </si>
  <si>
    <t>Motor gasoline</t>
  </si>
  <si>
    <t>Biodiesels</t>
  </si>
  <si>
    <t>Biogasoline</t>
  </si>
  <si>
    <t>Other liquid biofuels</t>
  </si>
  <si>
    <t>Biogas</t>
  </si>
  <si>
    <t>Wood/wood waste</t>
  </si>
  <si>
    <t>Other primary solid biomass</t>
  </si>
  <si>
    <t>Kerosene (other than jet kerosene)</t>
  </si>
  <si>
    <t>Liquefied petroleum gases</t>
  </si>
  <si>
    <t>Naphtha</t>
  </si>
  <si>
    <t>Natural gas liquids</t>
  </si>
  <si>
    <t>Petroleum coke</t>
  </si>
  <si>
    <t>Refinery gas</t>
  </si>
  <si>
    <t>Residual fuel oil</t>
  </si>
  <si>
    <t>White spirit and SBP</t>
  </si>
  <si>
    <t>Other petroleum products</t>
  </si>
  <si>
    <t>Anthracite</t>
  </si>
  <si>
    <t>Lignite</t>
  </si>
  <si>
    <t>Charcoal</t>
  </si>
  <si>
    <t>Coal tar</t>
  </si>
  <si>
    <t>Coke oven coke and lignite coke</t>
  </si>
  <si>
    <t>Coking coal</t>
  </si>
  <si>
    <t>Patent fuel</t>
  </si>
  <si>
    <t>Sub-bituminous coal</t>
  </si>
  <si>
    <t>Other bituminous coal</t>
  </si>
  <si>
    <t>Industrial wastes</t>
  </si>
  <si>
    <t>Blast furnace gas</t>
  </si>
  <si>
    <t>Coke oven gas</t>
  </si>
  <si>
    <t>Oxygen steel furnace gas</t>
  </si>
  <si>
    <t>Oil shale and tar sands</t>
  </si>
  <si>
    <t>Peat</t>
  </si>
  <si>
    <t>Values for savings calculation</t>
  </si>
  <si>
    <t>Power range [kW]</t>
  </si>
  <si>
    <t>Avg. Power</t>
  </si>
  <si>
    <t>IE1-IE2 Avg</t>
  </si>
  <si>
    <t>0.75 - 7.5</t>
  </si>
  <si>
    <t>7.5 - 75</t>
  </si>
  <si>
    <t>75 - 375</t>
  </si>
  <si>
    <t>375 - 1,000</t>
  </si>
  <si>
    <t>End-Use</t>
  </si>
  <si>
    <t>Average VSD Savings [%]</t>
  </si>
  <si>
    <t>Pumps</t>
  </si>
  <si>
    <t>Fans</t>
  </si>
  <si>
    <t>Air Compressors</t>
  </si>
  <si>
    <t>Cooling compressors</t>
  </si>
  <si>
    <t>Conveyors</t>
  </si>
  <si>
    <t>Other Motors</t>
  </si>
  <si>
    <t>Operating hours [h/a]</t>
  </si>
  <si>
    <t>Industry, 1 shift, 5 days/week</t>
  </si>
  <si>
    <t>Industry, 2 shifts, 5 days/week</t>
  </si>
  <si>
    <t>Industry, 2 shifts, 6 days/week</t>
  </si>
  <si>
    <t>Industry, 2 shifts, 7 days/week</t>
  </si>
  <si>
    <t>Industry, 3 shifts, 5 days/week</t>
  </si>
  <si>
    <t>Industry, 3 shifts, 6 days/week</t>
  </si>
  <si>
    <t>Industry, 3 shifts, 7 days/week</t>
  </si>
  <si>
    <t>Industry, 3 shift, continuously</t>
  </si>
  <si>
    <t>Tertiary Sector</t>
  </si>
  <si>
    <t>Įmonės faktiniai duomenys. Neturint konkrečių duomenų galima naudoti 0,6 reikšmę</t>
  </si>
  <si>
    <t>Matavimo vienetai</t>
  </si>
  <si>
    <r>
      <t xml:space="preserve">Ši skaičiuoklė susijusi su esamų variklių (IE2 efektyvumo klasės arba senesnių) pakeitimu efektyvesnėmis technologijomis (IE3 efektyvumo klasės arba naujesnėmis) nepasibaigus jų eksploatavimo laikui. Pateiktos įgyvendintų priemonių energijos sutaupymo skaičiavimo formulės, kuriose atsižvelgiama ne tik į esamų variklių keitimą, bet ir į kintamo greičio pavarų (VSD) montavimą. Jei esamo variklio pakeitimo į efektyvesnį metu yra sumontuojama kintamo greičio pavara, tuomet vertinamas </t>
    </r>
    <r>
      <rPr>
        <b/>
        <sz val="11"/>
        <rFont val="Franklin Gothic Book"/>
        <family val="2"/>
        <charset val="186"/>
      </rPr>
      <t>papildomas</t>
    </r>
    <r>
      <rPr>
        <sz val="11"/>
        <rFont val="Franklin Gothic Book"/>
        <family val="2"/>
        <charset val="186"/>
      </rPr>
      <t xml:space="preserve"> energijos sutaupymas TFES</t>
    </r>
    <r>
      <rPr>
        <vertAlign val="subscript"/>
        <sz val="11"/>
        <rFont val="Franklin Gothic Book"/>
        <family val="2"/>
        <charset val="186"/>
      </rPr>
      <t>VSD.</t>
    </r>
    <r>
      <rPr>
        <sz val="11"/>
        <rFont val="Franklin Gothic Book"/>
        <family val="2"/>
        <charset val="186"/>
      </rPr>
      <t xml:space="preserve"> Ši supaprastinta standartizuota skaičiuoklė skirta skaičiuoti Energijos sutaupymo susitarimų energijos sutaupymams. </t>
    </r>
  </si>
  <si>
    <t>Bendras galutinės energijos sutaupymas (TFES)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</si>
</sst>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0\ &quot;€&quot;;[Red]\-#,##0\ &quot;€&quot;"/>
    <numFmt numFmtId="43" formatCode="_-* #,##0.00_-;\-* #,##0.00_-;_-* &quot;-&quot;??_-;_-@_-"/>
    <numFmt numFmtId="164" formatCode="_-* #,##0.00\ _€_-;\-* #,##0.00\ _€_-;_-* &quot;-&quot;??\ _€_-;_-@_-"/>
    <numFmt numFmtId="165" formatCode="_-* #,##0.0_-;\-* #,##0.0_-;_-* &quot;-&quot;??_-;_-@_-"/>
    <numFmt numFmtId="166" formatCode="0.000"/>
    <numFmt numFmtId="167" formatCode="_-* #,##0.0000_-;\-* #,##0.0000_-;_-* &quot;-&quot;??_-;_-@_-"/>
    <numFmt numFmtId="168" formatCode="0.0"/>
  </numFmts>
  <fonts count="40" x14ac:knownFonts="1">
    <font>
      <sz val="11"/>
      <color theme="1"/>
      <name val="Franklin Gothic Book"/>
      <family val="2"/>
      <scheme val="minor"/>
    </font>
    <font>
      <sz val="11"/>
      <color theme="1"/>
      <name val="Franklin Gothic Book"/>
      <family val="2"/>
      <charset val="186"/>
      <scheme val="minor"/>
    </font>
    <font>
      <sz val="11"/>
      <color theme="1"/>
      <name val="Franklin Gothic Book"/>
      <family val="2"/>
      <charset val="186"/>
      <scheme val="minor"/>
    </font>
    <font>
      <sz val="11"/>
      <color theme="1"/>
      <name val="Franklin Gothic Book"/>
      <family val="2"/>
      <scheme val="minor"/>
    </font>
    <font>
      <b/>
      <sz val="16"/>
      <color rgb="FFCE321A"/>
      <name val="Franklin Gothic Book"/>
      <family val="2"/>
      <scheme val="minor"/>
    </font>
    <font>
      <sz val="10"/>
      <color theme="1" tint="0.249977111117893"/>
      <name val="Times New Roman"/>
      <family val="1"/>
    </font>
    <font>
      <sz val="10"/>
      <color theme="1" tint="0.249977111117893"/>
      <name val="Franklin Gothic Book"/>
      <family val="2"/>
      <scheme val="minor"/>
    </font>
    <font>
      <b/>
      <sz val="10"/>
      <color theme="6" tint="-0.499984740745262"/>
      <name val="Franklin Gothic Book"/>
      <family val="2"/>
      <scheme val="minor"/>
    </font>
    <font>
      <b/>
      <sz val="11"/>
      <color theme="7" tint="-0.249977111117893"/>
      <name val="Franklin Gothic Book"/>
      <family val="2"/>
      <scheme val="minor"/>
    </font>
    <font>
      <b/>
      <sz val="11"/>
      <color theme="0"/>
      <name val="Franklin Gothic Book"/>
      <family val="2"/>
      <scheme val="minor"/>
    </font>
    <font>
      <b/>
      <sz val="14"/>
      <color rgb="FF00B050"/>
      <name val="Franklin Gothic Book"/>
      <family val="2"/>
      <scheme val="minor"/>
    </font>
    <font>
      <sz val="11"/>
      <color theme="1" tint="0.249977111117893"/>
      <name val="Franklin Gothic Book"/>
      <family val="2"/>
      <scheme val="minor"/>
    </font>
    <font>
      <b/>
      <sz val="14"/>
      <color theme="5"/>
      <name val="Franklin Gothic Book"/>
      <family val="2"/>
      <scheme val="minor"/>
    </font>
    <font>
      <b/>
      <sz val="12"/>
      <name val="Franklin Gothic Book"/>
      <family val="2"/>
      <scheme val="minor"/>
    </font>
    <font>
      <sz val="20"/>
      <color theme="5"/>
      <name val="Franklin Gothic Medium"/>
      <family val="2"/>
      <scheme val="major"/>
    </font>
    <font>
      <vertAlign val="subscript"/>
      <sz val="11"/>
      <color theme="1" tint="0.249977111117893"/>
      <name val="Franklin Gothic Book"/>
      <family val="2"/>
      <scheme val="minor"/>
    </font>
    <font>
      <b/>
      <vertAlign val="subscript"/>
      <sz val="12"/>
      <name val="Franklin Gothic Book"/>
      <family val="2"/>
      <scheme val="minor"/>
    </font>
    <font>
      <vertAlign val="subscript"/>
      <sz val="10"/>
      <color theme="1" tint="0.249977111117893"/>
      <name val="Times New Roman"/>
      <family val="1"/>
    </font>
    <font>
      <b/>
      <sz val="11"/>
      <color theme="1" tint="0.249977111117893"/>
      <name val="Franklin Gothic Book"/>
      <family val="2"/>
      <scheme val="minor"/>
    </font>
    <font>
      <b/>
      <sz val="10"/>
      <color theme="1" tint="0.249977111117893"/>
      <name val="Times New Roman"/>
      <family val="1"/>
    </font>
    <font>
      <b/>
      <vertAlign val="subscript"/>
      <sz val="10"/>
      <color theme="1" tint="0.249977111117893"/>
      <name val="Times New Roman"/>
      <family val="1"/>
    </font>
    <font>
      <sz val="11"/>
      <color theme="0"/>
      <name val="Franklin Gothic Book"/>
      <family val="2"/>
      <scheme val="minor"/>
    </font>
    <font>
      <b/>
      <vertAlign val="subscript"/>
      <sz val="11"/>
      <color theme="0"/>
      <name val="Franklin Gothic Book"/>
      <family val="2"/>
      <scheme val="minor"/>
    </font>
    <font>
      <sz val="11"/>
      <name val="Franklin Gothic Book"/>
      <family val="2"/>
      <scheme val="minor"/>
    </font>
    <font>
      <sz val="9"/>
      <color theme="1" tint="0.249977111117893"/>
      <name val="Franklin Gothic Book"/>
      <family val="2"/>
      <scheme val="minor"/>
    </font>
    <font>
      <b/>
      <sz val="20"/>
      <color theme="4"/>
      <name val="Franklin Gothic Medium"/>
      <family val="2"/>
      <scheme val="major"/>
    </font>
    <font>
      <b/>
      <sz val="11"/>
      <color theme="1"/>
      <name val="Franklin Gothic Book"/>
      <family val="2"/>
      <charset val="186"/>
      <scheme val="minor"/>
    </font>
    <font>
      <vertAlign val="subscript"/>
      <sz val="11"/>
      <color theme="1" tint="0.249977111117893"/>
      <name val="Franklin Gothic Book"/>
      <family val="2"/>
      <charset val="186"/>
      <scheme val="minor"/>
    </font>
    <font>
      <sz val="11"/>
      <color theme="1" tint="0.249977111117893"/>
      <name val="Calibri"/>
      <family val="2"/>
      <charset val="186"/>
    </font>
    <font>
      <sz val="11"/>
      <color theme="1" tint="0.249977111117893"/>
      <name val="Franklin Gothic Book"/>
      <family val="2"/>
      <charset val="186"/>
      <scheme val="minor"/>
    </font>
    <font>
      <b/>
      <sz val="14"/>
      <color theme="4"/>
      <name val="Franklin Gothic Book"/>
      <family val="2"/>
      <scheme val="minor"/>
    </font>
    <font>
      <sz val="14"/>
      <name val="Calibri"/>
      <family val="2"/>
      <charset val="186"/>
    </font>
    <font>
      <sz val="12"/>
      <name val="Calibri"/>
      <family val="2"/>
      <charset val="186"/>
    </font>
    <font>
      <sz val="11"/>
      <color rgb="FF000000"/>
      <name val="Aptos Narrow"/>
      <family val="2"/>
    </font>
    <font>
      <i/>
      <sz val="11"/>
      <color theme="1"/>
      <name val="Franklin Gothic Book"/>
      <family val="2"/>
      <charset val="186"/>
      <scheme val="minor"/>
    </font>
    <font>
      <i/>
      <sz val="10"/>
      <color theme="1" tint="0.249977111117893"/>
      <name val="Franklin Gothic Book"/>
      <family val="2"/>
      <scheme val="minor"/>
    </font>
    <font>
      <sz val="11"/>
      <color theme="1"/>
      <name val="Franklin Gothic Medium"/>
      <family val="2"/>
      <charset val="186"/>
    </font>
    <font>
      <sz val="11"/>
      <name val="Franklin Gothic Book"/>
      <family val="2"/>
      <charset val="186"/>
    </font>
    <font>
      <b/>
      <sz val="11"/>
      <name val="Franklin Gothic Book"/>
      <family val="2"/>
      <charset val="186"/>
    </font>
    <font>
      <vertAlign val="subscript"/>
      <sz val="11"/>
      <name val="Franklin Gothic Book"/>
      <family val="2"/>
      <charset val="186"/>
    </font>
  </fonts>
  <fills count="12">
    <fill>
      <patternFill patternType="none"/>
    </fill>
    <fill>
      <patternFill patternType="gray125"/>
    </fill>
    <fill>
      <patternFill patternType="solid">
        <fgColor theme="0" tint="-4.9989318521683403E-2"/>
        <bgColor indexed="64"/>
      </patternFill>
    </fill>
    <fill>
      <patternFill patternType="solid">
        <fgColor theme="6" tint="0.59999389629810485"/>
        <bgColor indexed="64"/>
      </patternFill>
    </fill>
    <fill>
      <patternFill patternType="solid">
        <fgColor theme="0"/>
        <bgColor indexed="64"/>
      </patternFill>
    </fill>
    <fill>
      <patternFill patternType="solid">
        <fgColor theme="5"/>
        <bgColor indexed="64"/>
      </patternFill>
    </fill>
    <fill>
      <patternFill patternType="solid">
        <fgColor rgb="FFD6FEDE"/>
        <bgColor theme="0"/>
      </patternFill>
    </fill>
    <fill>
      <patternFill patternType="solid">
        <fgColor theme="0"/>
        <bgColor theme="0"/>
      </patternFill>
    </fill>
    <fill>
      <patternFill patternType="solid">
        <fgColor theme="7" tint="0.79998168889431442"/>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rgb="FFF9D3B9"/>
        <bgColor indexed="64"/>
      </patternFill>
    </fill>
  </fills>
  <borders count="29">
    <border>
      <left/>
      <right/>
      <top/>
      <bottom/>
      <diagonal/>
    </border>
    <border>
      <left style="thin">
        <color theme="5"/>
      </left>
      <right/>
      <top style="thin">
        <color theme="5"/>
      </top>
      <bottom style="thin">
        <color theme="5"/>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ck">
        <color theme="4"/>
      </bottom>
      <diagonal/>
    </border>
    <border>
      <left/>
      <right/>
      <top/>
      <bottom style="medium">
        <color theme="4" tint="0.39997558519241921"/>
      </bottom>
      <diagonal/>
    </border>
    <border>
      <left style="thin">
        <color rgb="FF00B050"/>
      </left>
      <right style="thin">
        <color rgb="FF00B050"/>
      </right>
      <top style="thin">
        <color rgb="FF00B050"/>
      </top>
      <bottom style="thin">
        <color rgb="FF00B050"/>
      </bottom>
      <diagonal/>
    </border>
    <border>
      <left/>
      <right/>
      <top style="thin">
        <color rgb="FF00B050"/>
      </top>
      <bottom style="thin">
        <color rgb="FF00B050"/>
      </bottom>
      <diagonal/>
    </border>
    <border>
      <left style="thin">
        <color rgb="FF00B050"/>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theme="5"/>
      </left>
      <right style="thin">
        <color theme="5"/>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right/>
      <top style="thin">
        <color rgb="FF00B050"/>
      </top>
      <bottom/>
      <diagonal/>
    </border>
    <border>
      <left style="thin">
        <color rgb="FF00B050"/>
      </left>
      <right/>
      <top style="thin">
        <color rgb="FF00B050"/>
      </top>
      <bottom/>
      <diagonal/>
    </border>
    <border>
      <left/>
      <right style="thin">
        <color rgb="FF00B050"/>
      </right>
      <top style="thin">
        <color rgb="FF00B050"/>
      </top>
      <bottom/>
      <diagonal/>
    </border>
    <border>
      <left style="thin">
        <color rgb="FF00B050"/>
      </left>
      <right/>
      <top/>
      <bottom/>
      <diagonal/>
    </border>
    <border>
      <left/>
      <right style="thin">
        <color rgb="FF00B050"/>
      </right>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right/>
      <top style="thin">
        <color theme="5"/>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theme="5"/>
      </left>
      <right style="thin">
        <color theme="5"/>
      </right>
      <top style="thin">
        <color theme="5"/>
      </top>
      <bottom/>
      <diagonal/>
    </border>
    <border>
      <left style="thin">
        <color theme="5"/>
      </left>
      <right style="thin">
        <color theme="5"/>
      </right>
      <top/>
      <bottom style="thin">
        <color theme="5"/>
      </bottom>
      <diagonal/>
    </border>
    <border>
      <left/>
      <right style="thin">
        <color rgb="FF000000"/>
      </right>
      <top style="thin">
        <color rgb="FF000000"/>
      </top>
      <bottom style="thin">
        <color rgb="FF000000"/>
      </bottom>
      <diagonal/>
    </border>
    <border>
      <left style="thin">
        <color rgb="FF00B050"/>
      </left>
      <right style="thin">
        <color rgb="FF00B050"/>
      </right>
      <top/>
      <bottom style="thin">
        <color rgb="FF00B050"/>
      </bottom>
      <diagonal/>
    </border>
    <border>
      <left/>
      <right/>
      <top/>
      <bottom style="thin">
        <color rgb="FF000000"/>
      </bottom>
      <diagonal/>
    </border>
  </borders>
  <cellStyleXfs count="18">
    <xf numFmtId="0" fontId="0" fillId="0" borderId="0"/>
    <xf numFmtId="43" fontId="3" fillId="0" borderId="0" applyFont="0" applyFill="0" applyBorder="0" applyAlignment="0" applyProtection="0"/>
    <xf numFmtId="49" fontId="4" fillId="0" borderId="0">
      <alignment horizontal="left" vertical="top"/>
    </xf>
    <xf numFmtId="0" fontId="6" fillId="2" borderId="2" applyNumberFormat="0">
      <protection locked="0"/>
    </xf>
    <xf numFmtId="0" fontId="5" fillId="4" borderId="0">
      <alignment horizontal="justify" vertical="center" wrapText="1"/>
    </xf>
    <xf numFmtId="165" fontId="7" fillId="3" borderId="0"/>
    <xf numFmtId="165" fontId="6" fillId="4" borderId="0"/>
    <xf numFmtId="49" fontId="8" fillId="0" borderId="0"/>
    <xf numFmtId="43" fontId="3" fillId="0" borderId="0" applyFont="0" applyFill="0" applyBorder="0" applyAlignment="0" applyProtection="0"/>
    <xf numFmtId="0" fontId="14" fillId="0" borderId="0" applyNumberFormat="0" applyFill="0" applyBorder="0" applyAlignment="0" applyProtection="0"/>
    <xf numFmtId="0" fontId="12" fillId="0" borderId="3" applyNumberFormat="0" applyFill="0" applyBorder="0" applyAlignment="0" applyProtection="0"/>
    <xf numFmtId="0" fontId="9" fillId="5" borderId="9" applyNumberFormat="0" applyAlignment="0" applyProtection="0"/>
    <xf numFmtId="0" fontId="13" fillId="0" borderId="4" applyNumberFormat="0" applyFill="0" applyBorder="0" applyAlignment="0" applyProtection="0"/>
    <xf numFmtId="0" fontId="3" fillId="6" borderId="9" applyNumberFormat="0" applyAlignment="0" applyProtection="0"/>
    <xf numFmtId="0" fontId="11" fillId="4" borderId="0" applyNumberFormat="0" applyFill="0" applyBorder="0" applyAlignment="0" applyProtection="0">
      <alignment horizontal="justify" vertical="center" wrapText="1"/>
    </xf>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cellStyleXfs>
  <cellXfs count="137">
    <xf numFmtId="0" fontId="0" fillId="0" borderId="0" xfId="0"/>
    <xf numFmtId="0" fontId="14" fillId="0" borderId="0" xfId="9"/>
    <xf numFmtId="0" fontId="9" fillId="5" borderId="9" xfId="11"/>
    <xf numFmtId="4" fontId="9" fillId="5" borderId="9" xfId="11" applyNumberFormat="1" applyAlignment="1">
      <alignment wrapText="1"/>
    </xf>
    <xf numFmtId="4" fontId="3" fillId="6" borderId="9" xfId="13" applyNumberFormat="1"/>
    <xf numFmtId="166" fontId="3" fillId="6" borderId="9" xfId="13" applyNumberFormat="1"/>
    <xf numFmtId="0" fontId="11" fillId="0" borderId="0" xfId="14" applyFill="1" applyAlignment="1">
      <alignment horizontal="justify" vertical="center" wrapText="1"/>
    </xf>
    <xf numFmtId="6" fontId="0" fillId="0" borderId="0" xfId="0" applyNumberFormat="1"/>
    <xf numFmtId="0" fontId="0" fillId="0" borderId="9" xfId="0" applyBorder="1"/>
    <xf numFmtId="168" fontId="0" fillId="0" borderId="9" xfId="0" applyNumberFormat="1" applyBorder="1"/>
    <xf numFmtId="0" fontId="9" fillId="5" borderId="9" xfId="11" applyAlignment="1">
      <alignment vertical="center" wrapText="1"/>
    </xf>
    <xf numFmtId="4" fontId="0" fillId="0" borderId="9" xfId="0" applyNumberFormat="1" applyBorder="1"/>
    <xf numFmtId="166" fontId="0" fillId="0" borderId="9" xfId="0" applyNumberFormat="1" applyBorder="1"/>
    <xf numFmtId="0" fontId="0" fillId="0" borderId="20" xfId="0" applyBorder="1"/>
    <xf numFmtId="0" fontId="0" fillId="0" borderId="9" xfId="0" quotePrefix="1" applyBorder="1"/>
    <xf numFmtId="43" fontId="2" fillId="8" borderId="21" xfId="15" applyNumberFormat="1" applyBorder="1" applyProtection="1">
      <protection locked="0"/>
    </xf>
    <xf numFmtId="43" fontId="2" fillId="8" borderId="21" xfId="15" quotePrefix="1" applyNumberFormat="1" applyBorder="1" applyAlignment="1" applyProtection="1">
      <alignment horizontal="left" vertical="center"/>
      <protection locked="0"/>
    </xf>
    <xf numFmtId="0" fontId="0" fillId="0" borderId="0" xfId="0" applyProtection="1">
      <protection hidden="1"/>
    </xf>
    <xf numFmtId="0" fontId="36" fillId="11" borderId="23" xfId="0" applyFont="1" applyFill="1" applyBorder="1" applyAlignment="1" applyProtection="1">
      <alignment horizontal="center"/>
      <protection hidden="1"/>
    </xf>
    <xf numFmtId="0" fontId="0" fillId="0" borderId="0" xfId="0" applyAlignment="1" applyProtection="1">
      <alignment horizontal="left"/>
      <protection hidden="1"/>
    </xf>
    <xf numFmtId="0" fontId="0" fillId="4" borderId="0" xfId="0" applyFill="1" applyProtection="1">
      <protection hidden="1"/>
    </xf>
    <xf numFmtId="49" fontId="25" fillId="4" borderId="0" xfId="9" applyNumberFormat="1" applyFont="1" applyFill="1" applyAlignment="1" applyProtection="1">
      <alignment horizontal="left" vertical="top"/>
      <protection hidden="1"/>
    </xf>
    <xf numFmtId="0" fontId="21" fillId="4" borderId="0" xfId="0" applyFont="1" applyFill="1" applyProtection="1">
      <protection hidden="1"/>
    </xf>
    <xf numFmtId="0" fontId="11" fillId="4" borderId="0" xfId="0" applyFont="1" applyFill="1" applyAlignment="1" applyProtection="1">
      <alignment horizontal="left" vertical="top" wrapText="1"/>
      <protection hidden="1"/>
    </xf>
    <xf numFmtId="49" fontId="30" fillId="4" borderId="0" xfId="2" applyFont="1" applyFill="1" applyAlignment="1" applyProtection="1">
      <alignment vertical="top"/>
      <protection hidden="1"/>
    </xf>
    <xf numFmtId="0" fontId="11" fillId="4" borderId="0" xfId="0" applyFont="1" applyFill="1" applyAlignment="1" applyProtection="1">
      <alignment vertical="top" wrapText="1"/>
      <protection hidden="1"/>
    </xf>
    <xf numFmtId="49" fontId="10" fillId="4" borderId="0" xfId="2" applyFont="1" applyFill="1" applyProtection="1">
      <alignment horizontal="left" vertical="top"/>
      <protection hidden="1"/>
    </xf>
    <xf numFmtId="0" fontId="6" fillId="4" borderId="0" xfId="0" applyFont="1" applyFill="1" applyAlignment="1" applyProtection="1">
      <alignment horizontal="left" vertical="top" wrapText="1"/>
      <protection hidden="1"/>
    </xf>
    <xf numFmtId="0" fontId="11" fillId="4" borderId="0" xfId="14" applyFill="1" applyAlignment="1" applyProtection="1">
      <alignment horizontal="justify" vertical="center" wrapText="1"/>
      <protection hidden="1"/>
    </xf>
    <xf numFmtId="0" fontId="3" fillId="6" borderId="9" xfId="13" applyAlignment="1" applyProtection="1">
      <alignment vertical="center"/>
      <protection hidden="1"/>
    </xf>
    <xf numFmtId="0" fontId="5" fillId="4" borderId="0" xfId="4" applyAlignment="1" applyProtection="1">
      <alignment vertical="center" wrapText="1"/>
      <protection hidden="1"/>
    </xf>
    <xf numFmtId="0" fontId="24" fillId="4" borderId="0" xfId="0" applyFont="1" applyFill="1" applyAlignment="1" applyProtection="1">
      <alignment vertical="center"/>
      <protection hidden="1"/>
    </xf>
    <xf numFmtId="0" fontId="5" fillId="4" borderId="0" xfId="4" applyProtection="1">
      <alignment horizontal="justify" vertical="center" wrapText="1"/>
      <protection hidden="1"/>
    </xf>
    <xf numFmtId="0" fontId="23" fillId="6" borderId="9" xfId="13" applyNumberFormat="1" applyFont="1" applyAlignment="1" applyProtection="1">
      <alignment horizontal="left"/>
      <protection hidden="1"/>
    </xf>
    <xf numFmtId="43" fontId="3" fillId="6" borderId="9" xfId="13" applyNumberFormat="1" applyAlignment="1" applyProtection="1">
      <alignment horizontal="left"/>
      <protection hidden="1"/>
    </xf>
    <xf numFmtId="43" fontId="3" fillId="6" borderId="24" xfId="13" applyNumberFormat="1" applyBorder="1" applyAlignment="1" applyProtection="1">
      <alignment horizontal="left"/>
      <protection hidden="1"/>
    </xf>
    <xf numFmtId="0" fontId="23" fillId="4" borderId="0" xfId="14" applyFont="1" applyFill="1" applyAlignment="1" applyProtection="1">
      <alignment horizontal="left" vertical="center" wrapText="1"/>
      <protection hidden="1"/>
    </xf>
    <xf numFmtId="43" fontId="3" fillId="6" borderId="25" xfId="13" applyNumberFormat="1" applyBorder="1" applyAlignment="1" applyProtection="1">
      <alignment horizontal="left"/>
      <protection hidden="1"/>
    </xf>
    <xf numFmtId="0" fontId="11" fillId="0" borderId="0" xfId="14" applyFill="1" applyAlignment="1" applyProtection="1">
      <protection hidden="1"/>
    </xf>
    <xf numFmtId="0" fontId="5" fillId="4" borderId="0" xfId="4" quotePrefix="1" applyProtection="1">
      <alignment horizontal="justify" vertical="center" wrapText="1"/>
      <protection hidden="1"/>
    </xf>
    <xf numFmtId="0" fontId="11" fillId="4" borderId="0" xfId="14" applyFill="1" applyAlignment="1" applyProtection="1">
      <protection hidden="1"/>
    </xf>
    <xf numFmtId="0" fontId="9" fillId="5" borderId="9" xfId="11" applyAlignment="1" applyProtection="1">
      <alignment horizontal="center" vertical="center"/>
      <protection hidden="1"/>
    </xf>
    <xf numFmtId="0" fontId="9" fillId="5" borderId="9" xfId="11" applyAlignment="1" applyProtection="1">
      <protection hidden="1"/>
    </xf>
    <xf numFmtId="43" fontId="3" fillId="6" borderId="9" xfId="13" applyNumberFormat="1" applyProtection="1">
      <protection hidden="1"/>
    </xf>
    <xf numFmtId="9" fontId="3" fillId="6" borderId="9" xfId="13" applyNumberFormat="1" applyProtection="1">
      <protection hidden="1"/>
    </xf>
    <xf numFmtId="0" fontId="6" fillId="4" borderId="7" xfId="0" applyFont="1" applyFill="1" applyBorder="1" applyAlignment="1" applyProtection="1">
      <alignment horizontal="left"/>
      <protection hidden="1"/>
    </xf>
    <xf numFmtId="0" fontId="6" fillId="4" borderId="6" xfId="0" applyFont="1" applyFill="1" applyBorder="1" applyAlignment="1" applyProtection="1">
      <alignment horizontal="left"/>
      <protection hidden="1"/>
    </xf>
    <xf numFmtId="0" fontId="6" fillId="4" borderId="8" xfId="0" applyFont="1" applyFill="1" applyBorder="1" applyAlignment="1" applyProtection="1">
      <alignment horizontal="left"/>
      <protection hidden="1"/>
    </xf>
    <xf numFmtId="0" fontId="6" fillId="4" borderId="0" xfId="0" applyFont="1" applyFill="1" applyAlignment="1" applyProtection="1">
      <alignment horizontal="left"/>
      <protection hidden="1"/>
    </xf>
    <xf numFmtId="43" fontId="6" fillId="4" borderId="0" xfId="8" applyFont="1" applyFill="1" applyBorder="1" applyProtection="1">
      <protection hidden="1"/>
    </xf>
    <xf numFmtId="9" fontId="6" fillId="4" borderId="0" xfId="8" applyNumberFormat="1" applyFont="1" applyFill="1" applyBorder="1" applyProtection="1">
      <protection hidden="1"/>
    </xf>
    <xf numFmtId="43" fontId="11" fillId="4" borderId="0" xfId="8" applyFont="1" applyFill="1" applyBorder="1" applyProtection="1">
      <protection hidden="1"/>
    </xf>
    <xf numFmtId="0" fontId="6" fillId="4" borderId="0" xfId="0" applyFont="1" applyFill="1" applyAlignment="1" applyProtection="1">
      <alignment horizontal="left" vertical="top"/>
      <protection hidden="1"/>
    </xf>
    <xf numFmtId="0" fontId="26" fillId="10" borderId="21" xfId="17" applyFont="1" applyBorder="1" applyAlignment="1" applyProtection="1">
      <alignment horizontal="center" vertical="center"/>
      <protection hidden="1"/>
    </xf>
    <xf numFmtId="0" fontId="9" fillId="5" borderId="10" xfId="11" applyBorder="1" applyAlignment="1" applyProtection="1">
      <alignment horizontal="center" vertical="center"/>
      <protection hidden="1"/>
    </xf>
    <xf numFmtId="0" fontId="11" fillId="4" borderId="0" xfId="0" applyFont="1" applyFill="1" applyProtection="1">
      <protection hidden="1"/>
    </xf>
    <xf numFmtId="0" fontId="11" fillId="4" borderId="0" xfId="14" applyFill="1" applyBorder="1" applyAlignment="1" applyProtection="1">
      <alignment horizontal="justify" vertical="center" wrapText="1"/>
      <protection hidden="1"/>
    </xf>
    <xf numFmtId="0" fontId="2" fillId="9" borderId="21" xfId="16" quotePrefix="1" applyBorder="1" applyAlignment="1" applyProtection="1">
      <alignment horizontal="center" vertical="center" wrapText="1"/>
      <protection hidden="1"/>
    </xf>
    <xf numFmtId="43" fontId="3" fillId="6" borderId="10" xfId="13" applyNumberFormat="1" applyBorder="1" applyProtection="1">
      <protection hidden="1"/>
    </xf>
    <xf numFmtId="0" fontId="6" fillId="4" borderId="5" xfId="4" quotePrefix="1" applyFont="1" applyBorder="1" applyAlignment="1" applyProtection="1">
      <alignment horizontal="center" vertical="center" wrapText="1"/>
      <protection hidden="1"/>
    </xf>
    <xf numFmtId="0" fontId="34" fillId="9" borderId="21" xfId="16" applyFont="1" applyBorder="1" applyAlignment="1" applyProtection="1">
      <alignment horizontal="left" vertical="center"/>
      <protection hidden="1"/>
    </xf>
    <xf numFmtId="0" fontId="2" fillId="9" borderId="21" xfId="16" applyBorder="1" applyAlignment="1" applyProtection="1">
      <alignment horizontal="left" vertical="center" wrapText="1"/>
      <protection hidden="1"/>
    </xf>
    <xf numFmtId="0" fontId="2" fillId="9" borderId="21" xfId="16" applyBorder="1" applyAlignment="1" applyProtection="1">
      <alignment horizontal="center" vertical="center" wrapText="1"/>
      <protection hidden="1"/>
    </xf>
    <xf numFmtId="43" fontId="3" fillId="7" borderId="10" xfId="13" applyNumberFormat="1" applyFill="1" applyBorder="1" applyProtection="1">
      <protection hidden="1"/>
    </xf>
    <xf numFmtId="0" fontId="34" fillId="9" borderId="21" xfId="16" applyFont="1" applyBorder="1" applyAlignment="1" applyProtection="1">
      <alignment horizontal="left" vertical="center" wrapText="1"/>
      <protection hidden="1"/>
    </xf>
    <xf numFmtId="0" fontId="27" fillId="4" borderId="0" xfId="14" applyFont="1" applyFill="1" applyAlignment="1" applyProtection="1">
      <alignment horizontal="justify" vertical="center" wrapText="1"/>
      <protection hidden="1"/>
    </xf>
    <xf numFmtId="0" fontId="29" fillId="4" borderId="0" xfId="14" applyFont="1" applyFill="1" applyAlignment="1" applyProtection="1">
      <alignment horizontal="justify" vertical="center" wrapText="1"/>
      <protection hidden="1"/>
    </xf>
    <xf numFmtId="43" fontId="3" fillId="7" borderId="0" xfId="13" applyNumberFormat="1" applyFill="1" applyBorder="1" applyProtection="1">
      <protection hidden="1"/>
    </xf>
    <xf numFmtId="0" fontId="6" fillId="4" borderId="0" xfId="4" quotePrefix="1" applyFont="1" applyAlignment="1" applyProtection="1">
      <alignment horizontal="center" vertical="center" wrapText="1"/>
      <protection hidden="1"/>
    </xf>
    <xf numFmtId="43" fontId="11" fillId="4" borderId="6" xfId="8" applyFont="1" applyFill="1" applyBorder="1" applyProtection="1">
      <protection hidden="1"/>
    </xf>
    <xf numFmtId="0" fontId="6" fillId="4" borderId="6" xfId="4" quotePrefix="1" applyFont="1" applyBorder="1" applyAlignment="1" applyProtection="1">
      <alignment horizontal="center" vertical="center" wrapText="1"/>
      <protection hidden="1"/>
    </xf>
    <xf numFmtId="0" fontId="35" fillId="4" borderId="0" xfId="0" applyFont="1" applyFill="1" applyAlignment="1" applyProtection="1">
      <alignment horizontal="left" vertical="top"/>
      <protection hidden="1"/>
    </xf>
    <xf numFmtId="0" fontId="34" fillId="9" borderId="26" xfId="16" applyFont="1" applyBorder="1" applyAlignment="1" applyProtection="1">
      <alignment horizontal="left" vertical="top" wrapText="1"/>
      <protection hidden="1"/>
    </xf>
    <xf numFmtId="164" fontId="0" fillId="0" borderId="0" xfId="0" applyNumberFormat="1" applyProtection="1">
      <protection hidden="1"/>
    </xf>
    <xf numFmtId="0" fontId="33" fillId="0" borderId="0" xfId="0" applyFont="1" applyProtection="1">
      <protection hidden="1"/>
    </xf>
    <xf numFmtId="49" fontId="13" fillId="4" borderId="0" xfId="12" applyNumberFormat="1" applyFill="1" applyBorder="1" applyAlignment="1" applyProtection="1">
      <alignment horizontal="left" vertical="top"/>
      <protection hidden="1"/>
    </xf>
    <xf numFmtId="0" fontId="5" fillId="0" borderId="0" xfId="4" applyFill="1" applyProtection="1">
      <alignment horizontal="justify" vertical="center" wrapText="1"/>
      <protection hidden="1"/>
    </xf>
    <xf numFmtId="43" fontId="18" fillId="2" borderId="8" xfId="8" applyFont="1" applyFill="1" applyBorder="1" applyProtection="1">
      <protection hidden="1"/>
    </xf>
    <xf numFmtId="0" fontId="19" fillId="4" borderId="5" xfId="4" applyFont="1" applyBorder="1" applyAlignment="1" applyProtection="1">
      <alignment horizontal="center" vertical="center" wrapText="1"/>
      <protection hidden="1"/>
    </xf>
    <xf numFmtId="0" fontId="5" fillId="4" borderId="0" xfId="0" applyFont="1" applyFill="1" applyAlignment="1" applyProtection="1">
      <alignment horizontal="justify" vertical="center" wrapText="1"/>
      <protection hidden="1"/>
    </xf>
    <xf numFmtId="43" fontId="18" fillId="2" borderId="27" xfId="8" applyFont="1" applyFill="1" applyBorder="1" applyProtection="1">
      <protection hidden="1"/>
    </xf>
    <xf numFmtId="0" fontId="19" fillId="4" borderId="27" xfId="4" applyFont="1" applyBorder="1" applyAlignment="1" applyProtection="1">
      <alignment horizontal="center" vertical="center" wrapText="1"/>
      <protection hidden="1"/>
    </xf>
    <xf numFmtId="43" fontId="18" fillId="2" borderId="5" xfId="8" applyFont="1" applyFill="1" applyBorder="1" applyProtection="1">
      <protection hidden="1"/>
    </xf>
    <xf numFmtId="0" fontId="9" fillId="5" borderId="0" xfId="11" applyBorder="1" applyAlignment="1" applyProtection="1">
      <alignment vertical="center" wrapText="1"/>
      <protection hidden="1"/>
    </xf>
    <xf numFmtId="0" fontId="9" fillId="5" borderId="10" xfId="11" applyBorder="1" applyAlignment="1" applyProtection="1">
      <alignment horizontal="center" vertical="center" wrapText="1"/>
      <protection hidden="1"/>
    </xf>
    <xf numFmtId="0" fontId="9" fillId="5" borderId="9" xfId="11" applyAlignment="1" applyProtection="1">
      <alignment horizontal="center" vertical="center" wrapText="1"/>
      <protection hidden="1"/>
    </xf>
    <xf numFmtId="3" fontId="0" fillId="7" borderId="9" xfId="13" applyNumberFormat="1" applyFont="1" applyFill="1" applyAlignment="1" applyProtection="1">
      <alignment horizontal="center" vertical="center" wrapText="1"/>
      <protection hidden="1"/>
    </xf>
    <xf numFmtId="0" fontId="6" fillId="4" borderId="0" xfId="0" applyFont="1" applyFill="1" applyAlignment="1" applyProtection="1">
      <alignment horizontal="left" vertical="center"/>
      <protection hidden="1"/>
    </xf>
    <xf numFmtId="0" fontId="9" fillId="5" borderId="10" xfId="11" applyBorder="1" applyAlignment="1" applyProtection="1">
      <alignment vertical="center" wrapText="1"/>
      <protection hidden="1"/>
    </xf>
    <xf numFmtId="0" fontId="9" fillId="5" borderId="9" xfId="11" applyAlignment="1" applyProtection="1">
      <alignment vertical="center" wrapText="1"/>
      <protection hidden="1"/>
    </xf>
    <xf numFmtId="0" fontId="3" fillId="4" borderId="1" xfId="0" applyFont="1" applyFill="1" applyBorder="1" applyAlignment="1" applyProtection="1">
      <alignment vertical="center" wrapText="1"/>
      <protection hidden="1"/>
    </xf>
    <xf numFmtId="0" fontId="3" fillId="4" borderId="10" xfId="0" applyFont="1" applyFill="1" applyBorder="1" applyAlignment="1" applyProtection="1">
      <alignment vertical="center" wrapText="1"/>
      <protection hidden="1"/>
    </xf>
    <xf numFmtId="43" fontId="0" fillId="0" borderId="0" xfId="8" applyFont="1" applyProtection="1">
      <protection hidden="1"/>
    </xf>
    <xf numFmtId="167" fontId="0" fillId="0" borderId="0" xfId="8" applyNumberFormat="1" applyFont="1" applyProtection="1">
      <protection hidden="1"/>
    </xf>
    <xf numFmtId="43" fontId="2" fillId="9" borderId="21" xfId="16" applyNumberFormat="1" applyBorder="1" applyAlignment="1" applyProtection="1">
      <alignment horizontal="center" vertical="center"/>
      <protection hidden="1"/>
    </xf>
    <xf numFmtId="0" fontId="0" fillId="0" borderId="22" xfId="0" applyBorder="1" applyAlignment="1" applyProtection="1">
      <alignment horizontal="left"/>
      <protection hidden="1"/>
    </xf>
    <xf numFmtId="0" fontId="0" fillId="0" borderId="0" xfId="0" applyAlignment="1" applyProtection="1">
      <alignment horizontal="left"/>
      <protection hidden="1"/>
    </xf>
    <xf numFmtId="0" fontId="0" fillId="4" borderId="1" xfId="0" applyFill="1" applyBorder="1" applyAlignment="1" applyProtection="1">
      <alignment horizontal="left" vertical="center" wrapText="1"/>
      <protection hidden="1"/>
    </xf>
    <xf numFmtId="0" fontId="3" fillId="4" borderId="10" xfId="0" applyFont="1" applyFill="1" applyBorder="1" applyAlignment="1" applyProtection="1">
      <alignment horizontal="left" vertical="center" wrapText="1"/>
      <protection hidden="1"/>
    </xf>
    <xf numFmtId="0" fontId="0" fillId="4" borderId="10" xfId="0" applyFill="1" applyBorder="1" applyAlignment="1" applyProtection="1">
      <alignment horizontal="left" vertical="center" wrapText="1"/>
      <protection hidden="1"/>
    </xf>
    <xf numFmtId="0" fontId="3" fillId="7" borderId="1" xfId="13" applyFill="1" applyBorder="1" applyAlignment="1" applyProtection="1">
      <alignment horizontal="center" vertical="center" wrapText="1"/>
      <protection hidden="1"/>
    </xf>
    <xf numFmtId="0" fontId="3" fillId="7" borderId="10" xfId="13" applyFill="1" applyBorder="1" applyAlignment="1" applyProtection="1">
      <alignment horizontal="center" vertical="center" wrapText="1"/>
      <protection hidden="1"/>
    </xf>
    <xf numFmtId="3" fontId="3" fillId="7" borderId="1" xfId="13" applyNumberFormat="1" applyFill="1" applyBorder="1" applyAlignment="1" applyProtection="1">
      <alignment horizontal="center" vertical="center" wrapText="1"/>
      <protection hidden="1"/>
    </xf>
    <xf numFmtId="3" fontId="3" fillId="7" borderId="10" xfId="13" applyNumberFormat="1" applyFill="1" applyBorder="1" applyAlignment="1" applyProtection="1">
      <alignment horizontal="center" vertical="center" wrapText="1"/>
      <protection hidden="1"/>
    </xf>
    <xf numFmtId="0" fontId="9" fillId="5" borderId="11" xfId="11" applyBorder="1" applyAlignment="1" applyProtection="1">
      <alignment horizontal="center" vertical="center" wrapText="1"/>
      <protection hidden="1"/>
    </xf>
    <xf numFmtId="0" fontId="9" fillId="5" borderId="10" xfId="11" applyBorder="1" applyAlignment="1" applyProtection="1">
      <alignment horizontal="center" vertical="center" wrapText="1"/>
      <protection hidden="1"/>
    </xf>
    <xf numFmtId="49" fontId="13" fillId="4" borderId="0" xfId="12" applyNumberFormat="1" applyFill="1" applyBorder="1" applyAlignment="1" applyProtection="1">
      <alignment horizontal="left" vertical="top"/>
      <protection hidden="1"/>
    </xf>
    <xf numFmtId="0" fontId="37" fillId="4" borderId="0" xfId="0" applyFont="1" applyFill="1" applyAlignment="1" applyProtection="1">
      <alignment horizontal="left" vertical="top" wrapText="1"/>
      <protection hidden="1"/>
    </xf>
    <xf numFmtId="0" fontId="2" fillId="9" borderId="21" xfId="16" applyBorder="1" applyAlignment="1" applyProtection="1">
      <alignment horizontal="left" vertical="center"/>
      <protection hidden="1"/>
    </xf>
    <xf numFmtId="0" fontId="6" fillId="4" borderId="7" xfId="0" applyFont="1" applyFill="1" applyBorder="1" applyAlignment="1" applyProtection="1">
      <alignment horizontal="left"/>
      <protection hidden="1"/>
    </xf>
    <xf numFmtId="0" fontId="6" fillId="4" borderId="6" xfId="0" applyFont="1" applyFill="1" applyBorder="1" applyAlignment="1" applyProtection="1">
      <alignment horizontal="left"/>
      <protection hidden="1"/>
    </xf>
    <xf numFmtId="0" fontId="6" fillId="4" borderId="8" xfId="0" applyFont="1" applyFill="1" applyBorder="1" applyAlignment="1" applyProtection="1">
      <alignment horizontal="left"/>
      <protection hidden="1"/>
    </xf>
    <xf numFmtId="0" fontId="3" fillId="4" borderId="1" xfId="13" applyFill="1" applyBorder="1" applyAlignment="1" applyProtection="1">
      <alignment horizontal="center" vertical="center" wrapText="1"/>
      <protection hidden="1"/>
    </xf>
    <xf numFmtId="0" fontId="3" fillId="4" borderId="10" xfId="13" applyFill="1" applyBorder="1" applyAlignment="1" applyProtection="1">
      <alignment horizontal="center" vertical="center" wrapText="1"/>
      <protection hidden="1"/>
    </xf>
    <xf numFmtId="0" fontId="2" fillId="9" borderId="21" xfId="16" applyBorder="1" applyAlignment="1" applyProtection="1">
      <alignment horizontal="left"/>
      <protection hidden="1"/>
    </xf>
    <xf numFmtId="0" fontId="6" fillId="4" borderId="17" xfId="0" applyFont="1" applyFill="1" applyBorder="1" applyAlignment="1" applyProtection="1">
      <alignment horizontal="left"/>
      <protection hidden="1"/>
    </xf>
    <xf numFmtId="0" fontId="6" fillId="4" borderId="18" xfId="0" applyFont="1" applyFill="1" applyBorder="1" applyAlignment="1" applyProtection="1">
      <alignment horizontal="left"/>
      <protection hidden="1"/>
    </xf>
    <xf numFmtId="0" fontId="6" fillId="4" borderId="19" xfId="0" applyFont="1" applyFill="1" applyBorder="1" applyAlignment="1" applyProtection="1">
      <alignment horizontal="left"/>
      <protection hidden="1"/>
    </xf>
    <xf numFmtId="49" fontId="10" fillId="4" borderId="0" xfId="2" applyFont="1" applyFill="1" applyProtection="1">
      <alignment horizontal="left" vertical="top"/>
      <protection hidden="1"/>
    </xf>
    <xf numFmtId="0" fontId="26" fillId="10" borderId="21" xfId="17" applyFont="1" applyBorder="1" applyAlignment="1" applyProtection="1">
      <alignment horizontal="left"/>
      <protection hidden="1"/>
    </xf>
    <xf numFmtId="0" fontId="6" fillId="4" borderId="13" xfId="0" applyFont="1" applyFill="1" applyBorder="1" applyAlignment="1" applyProtection="1">
      <alignment horizontal="left" vertical="center"/>
      <protection hidden="1"/>
    </xf>
    <xf numFmtId="0" fontId="6" fillId="4" borderId="12" xfId="0" applyFont="1" applyFill="1" applyBorder="1" applyAlignment="1" applyProtection="1">
      <alignment horizontal="left" vertical="center"/>
      <protection hidden="1"/>
    </xf>
    <xf numFmtId="0" fontId="6" fillId="4" borderId="14" xfId="0" applyFont="1" applyFill="1" applyBorder="1" applyAlignment="1" applyProtection="1">
      <alignment horizontal="left" vertical="center"/>
      <protection hidden="1"/>
    </xf>
    <xf numFmtId="0" fontId="6" fillId="4" borderId="15" xfId="0" applyFont="1" applyFill="1" applyBorder="1" applyAlignment="1" applyProtection="1">
      <alignment horizontal="left" vertical="center"/>
      <protection hidden="1"/>
    </xf>
    <xf numFmtId="0" fontId="6" fillId="4" borderId="0" xfId="0" applyFont="1" applyFill="1" applyAlignment="1" applyProtection="1">
      <alignment horizontal="left" vertical="center"/>
      <protection hidden="1"/>
    </xf>
    <xf numFmtId="0" fontId="6" fillId="4" borderId="16" xfId="0" applyFont="1" applyFill="1" applyBorder="1" applyAlignment="1" applyProtection="1">
      <alignment horizontal="left" vertical="center"/>
      <protection hidden="1"/>
    </xf>
    <xf numFmtId="0" fontId="6" fillId="4" borderId="17" xfId="0" applyFont="1" applyFill="1" applyBorder="1" applyAlignment="1" applyProtection="1">
      <alignment horizontal="left" vertical="center"/>
      <protection hidden="1"/>
    </xf>
    <xf numFmtId="0" fontId="6" fillId="4" borderId="18" xfId="0" applyFont="1" applyFill="1" applyBorder="1" applyAlignment="1" applyProtection="1">
      <alignment horizontal="left" vertical="center"/>
      <protection hidden="1"/>
    </xf>
    <xf numFmtId="0" fontId="6" fillId="4" borderId="19" xfId="0" applyFont="1" applyFill="1" applyBorder="1" applyAlignment="1" applyProtection="1">
      <alignment horizontal="left" vertical="center"/>
      <protection hidden="1"/>
    </xf>
    <xf numFmtId="0" fontId="1" fillId="9" borderId="21" xfId="16" applyFont="1" applyBorder="1" applyAlignment="1" applyProtection="1">
      <alignment horizontal="left" vertical="center"/>
      <protection hidden="1"/>
    </xf>
    <xf numFmtId="0" fontId="1" fillId="9" borderId="21" xfId="16" applyFont="1" applyBorder="1" applyAlignment="1" applyProtection="1">
      <alignment horizontal="left" vertical="top" wrapText="1"/>
      <protection hidden="1"/>
    </xf>
    <xf numFmtId="0" fontId="2" fillId="9" borderId="21" xfId="16" applyBorder="1" applyAlignment="1" applyProtection="1">
      <alignment horizontal="left" vertical="top" wrapText="1"/>
      <protection hidden="1"/>
    </xf>
    <xf numFmtId="0" fontId="9" fillId="5" borderId="9" xfId="11" applyAlignment="1" applyProtection="1">
      <alignment horizontal="center" vertical="center"/>
      <protection hidden="1"/>
    </xf>
    <xf numFmtId="0" fontId="0" fillId="0" borderId="28" xfId="0" applyBorder="1" applyAlignment="1" applyProtection="1">
      <alignment horizontal="center" wrapText="1"/>
      <protection hidden="1"/>
    </xf>
    <xf numFmtId="0" fontId="6" fillId="4" borderId="7" xfId="0" applyFont="1" applyFill="1" applyBorder="1" applyAlignment="1" applyProtection="1">
      <alignment horizontal="left" vertical="top"/>
      <protection hidden="1"/>
    </xf>
    <xf numFmtId="0" fontId="6" fillId="4" borderId="6" xfId="0" applyFont="1" applyFill="1" applyBorder="1" applyAlignment="1" applyProtection="1">
      <alignment horizontal="left" vertical="top"/>
      <protection hidden="1"/>
    </xf>
    <xf numFmtId="0" fontId="6" fillId="4" borderId="8" xfId="0" applyFont="1" applyFill="1" applyBorder="1" applyAlignment="1" applyProtection="1">
      <alignment horizontal="left" vertical="top"/>
      <protection hidden="1"/>
    </xf>
  </cellXfs>
  <cellStyles count="18">
    <cellStyle name="20% - Accent4" xfId="15" builtinId="42"/>
    <cellStyle name="20% - Accent5" xfId="16" builtinId="46"/>
    <cellStyle name="40% - Accent5" xfId="17" builtinId="47"/>
    <cellStyle name="Comma" xfId="8" builtinId="3"/>
    <cellStyle name="Eingabefeld" xfId="3" xr:uid="{00000000-0005-0000-0000-000001000000}"/>
    <cellStyle name="Ergebnisse" xfId="5" xr:uid="{00000000-0005-0000-0000-000002000000}"/>
    <cellStyle name="Formel übernehmen" xfId="7" xr:uid="{00000000-0005-0000-0000-000003000000}"/>
    <cellStyle name="Formelzeichen" xfId="4" xr:uid="{00000000-0005-0000-0000-000004000000}"/>
    <cellStyle name="Heading 1" xfId="10" builtinId="16" customBuiltin="1"/>
    <cellStyle name="Heading 2" xfId="11" builtinId="17" customBuiltin="1"/>
    <cellStyle name="Heading 3" xfId="12" builtinId="18" customBuiltin="1"/>
    <cellStyle name="Input" xfId="13" builtinId="20" customBuiltin="1"/>
    <cellStyle name="Komma 2" xfId="1" xr:uid="{00000000-0005-0000-0000-000006000000}"/>
    <cellStyle name="Methoden_Überschrift" xfId="2" xr:uid="{00000000-0005-0000-0000-000007000000}"/>
    <cellStyle name="Normal" xfId="0" builtinId="0"/>
    <cellStyle name="Parameter_abbreviation" xfId="14" xr:uid="{00000000-0005-0000-0000-000008000000}"/>
    <cellStyle name="Title" xfId="9" builtinId="15" customBuiltin="1"/>
    <cellStyle name="Werte" xfId="6" xr:uid="{00000000-0005-0000-0000-00000E000000}"/>
  </cellStyles>
  <dxfs count="2">
    <dxf>
      <font>
        <color rgb="FFFF0000"/>
      </font>
    </dxf>
    <dxf>
      <fill>
        <patternFill>
          <bgColor theme="3" tint="0.79998168889431442"/>
        </patternFill>
      </fill>
    </dxf>
  </dxfs>
  <tableStyles count="0" defaultTableStyle="TableStyleMedium2" defaultPivotStyle="PivotStyleLight16"/>
  <colors>
    <mruColors>
      <color rgb="FFC2FECD"/>
      <color rgb="FFD6FE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342900</xdr:colOff>
      <xdr:row>50</xdr:row>
      <xdr:rowOff>104775</xdr:rowOff>
    </xdr:from>
    <xdr:to>
      <xdr:col>11</xdr:col>
      <xdr:colOff>657225</xdr:colOff>
      <xdr:row>52</xdr:row>
      <xdr:rowOff>104775</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23550" t="53998" r="20050" b="7755"/>
        <a:stretch/>
      </xdr:blipFill>
      <xdr:spPr>
        <a:xfrm>
          <a:off x="5029200" y="5191125"/>
          <a:ext cx="3581400" cy="447675"/>
        </a:xfrm>
        <a:prstGeom prst="rect">
          <a:avLst/>
        </a:prstGeom>
      </xdr:spPr>
    </xdr:pic>
    <xdr:clientData/>
  </xdr:twoCellAnchor>
  <xdr:twoCellAnchor editAs="oneCell">
    <xdr:from>
      <xdr:col>6</xdr:col>
      <xdr:colOff>285749</xdr:colOff>
      <xdr:row>35</xdr:row>
      <xdr:rowOff>190500</xdr:rowOff>
    </xdr:from>
    <xdr:to>
      <xdr:col>12</xdr:col>
      <xdr:colOff>628649</xdr:colOff>
      <xdr:row>37</xdr:row>
      <xdr:rowOff>114299</xdr:rowOff>
    </xdr:to>
    <xdr:pic>
      <xdr:nvPicPr>
        <xdr:cNvPr id="3" name="Grafik 1">
          <a:extLst>
            <a:ext uri="{FF2B5EF4-FFF2-40B4-BE49-F238E27FC236}">
              <a16:creationId xmlns:a16="http://schemas.microsoft.com/office/drawing/2014/main" id="{8D814793-A637-483E-B53A-C1C3C158D1B4}"/>
            </a:ext>
          </a:extLst>
        </xdr:cNvPr>
        <xdr:cNvPicPr>
          <a:picLocks noChangeAspect="1"/>
        </xdr:cNvPicPr>
      </xdr:nvPicPr>
      <xdr:blipFill rotWithShape="1">
        <a:blip xmlns:r="http://schemas.openxmlformats.org/officeDocument/2006/relationships" r:embed="rId1"/>
        <a:srcRect l="21749" t="5695" r="10301" b="62567"/>
        <a:stretch/>
      </xdr:blipFill>
      <xdr:spPr>
        <a:xfrm>
          <a:off x="4972049" y="4419600"/>
          <a:ext cx="4314825" cy="371474"/>
        </a:xfrm>
        <a:prstGeom prst="rect">
          <a:avLst/>
        </a:prstGeom>
      </xdr:spPr>
    </xdr:pic>
    <xdr:clientData/>
  </xdr:twoCellAnchor>
</xdr:wsDr>
</file>

<file path=xl/theme/theme1.xml><?xml version="1.0" encoding="utf-8"?>
<a:theme xmlns:a="http://schemas.openxmlformats.org/drawingml/2006/main" name="streamSAVE">
  <a:themeElements>
    <a:clrScheme name="streamSAVE_Excel">
      <a:dk1>
        <a:sysClr val="windowText" lastClr="000000"/>
      </a:dk1>
      <a:lt1>
        <a:sysClr val="window" lastClr="FFFFFF"/>
      </a:lt1>
      <a:dk2>
        <a:srgbClr val="055D6E"/>
      </a:dk2>
      <a:lt2>
        <a:srgbClr val="E7E6E6"/>
      </a:lt2>
      <a:accent1>
        <a:srgbClr val="0CBADC"/>
      </a:accent1>
      <a:accent2>
        <a:srgbClr val="04C56C"/>
      </a:accent2>
      <a:accent3>
        <a:srgbClr val="CCCC00"/>
      </a:accent3>
      <a:accent4>
        <a:srgbClr val="E24304"/>
      </a:accent4>
      <a:accent5>
        <a:srgbClr val="088BA5"/>
      </a:accent5>
      <a:accent6>
        <a:srgbClr val="E7E6E6"/>
      </a:accent6>
      <a:hlink>
        <a:srgbClr val="0563C1"/>
      </a:hlink>
      <a:folHlink>
        <a:srgbClr val="954F72"/>
      </a:folHlink>
    </a:clrScheme>
    <a:fontScheme name="streamSAVE">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78"/>
  <sheetViews>
    <sheetView showGridLines="0" tabSelected="1" zoomScaleNormal="100" workbookViewId="0">
      <selection activeCell="B4" sqref="B4:J4"/>
    </sheetView>
  </sheetViews>
  <sheetFormatPr defaultColWidth="10.88671875" defaultRowHeight="15.75" x14ac:dyDescent="0.3"/>
  <cols>
    <col min="1" max="1" width="1.21875" style="17" customWidth="1"/>
    <col min="2" max="2" width="18.88671875" style="17" customWidth="1"/>
    <col min="3" max="3" width="26.77734375" style="17" customWidth="1"/>
    <col min="4" max="4" width="15.21875" style="17" customWidth="1"/>
    <col min="5" max="5" width="32.77734375" style="17" hidden="1" customWidth="1"/>
    <col min="6" max="6" width="9.109375" style="17" hidden="1" customWidth="1"/>
    <col min="7" max="7" width="5.21875" style="17" customWidth="1"/>
    <col min="8" max="14" width="8.21875" style="17" customWidth="1"/>
    <col min="15" max="15" width="35.5546875" style="17" customWidth="1"/>
    <col min="16" max="16" width="7.21875" style="17" customWidth="1"/>
    <col min="17" max="17" width="24.77734375" style="17" customWidth="1"/>
    <col min="18" max="18" width="12.5546875" style="17" customWidth="1"/>
    <col min="19" max="16384" width="10.88671875" style="17"/>
  </cols>
  <sheetData>
    <row r="1" spans="1:16" x14ac:dyDescent="0.3">
      <c r="B1" s="18"/>
      <c r="C1" s="95" t="s">
        <v>0</v>
      </c>
      <c r="D1" s="96"/>
    </row>
    <row r="2" spans="1:16" x14ac:dyDescent="0.3">
      <c r="B2" s="19"/>
      <c r="C2" s="19"/>
      <c r="D2" s="19"/>
    </row>
    <row r="3" spans="1:16" ht="27" x14ac:dyDescent="0.3">
      <c r="A3" s="20"/>
      <c r="B3" s="21" t="s">
        <v>1</v>
      </c>
      <c r="C3" s="21"/>
      <c r="D3" s="21"/>
      <c r="E3" s="21"/>
      <c r="F3" s="21"/>
      <c r="G3" s="21"/>
      <c r="H3" s="21"/>
      <c r="I3" s="21"/>
      <c r="J3" s="21"/>
      <c r="K3" s="21"/>
      <c r="L3" s="21"/>
      <c r="O3" s="21"/>
      <c r="P3" s="22"/>
    </row>
    <row r="4" spans="1:16" ht="96.75" customHeight="1" x14ac:dyDescent="0.3">
      <c r="A4" s="20"/>
      <c r="B4" s="107" t="s">
        <v>171</v>
      </c>
      <c r="C4" s="107"/>
      <c r="D4" s="107"/>
      <c r="E4" s="107"/>
      <c r="F4" s="107"/>
      <c r="G4" s="107"/>
      <c r="H4" s="107"/>
      <c r="I4" s="107"/>
      <c r="J4" s="107"/>
      <c r="K4" s="23"/>
      <c r="L4" s="23"/>
      <c r="O4" s="23"/>
      <c r="P4" s="20"/>
    </row>
    <row r="5" spans="1:16" ht="24" customHeight="1" x14ac:dyDescent="0.3">
      <c r="A5" s="20"/>
      <c r="B5" s="24" t="s">
        <v>2</v>
      </c>
      <c r="C5" s="25"/>
      <c r="D5" s="23"/>
      <c r="E5" s="23"/>
      <c r="F5" s="23"/>
      <c r="G5" s="23"/>
      <c r="H5" s="23"/>
      <c r="I5" s="23"/>
      <c r="J5" s="23"/>
      <c r="K5" s="23"/>
      <c r="L5" s="23"/>
      <c r="M5" s="23"/>
      <c r="N5" s="23"/>
      <c r="O5" s="23"/>
      <c r="P5" s="20"/>
    </row>
    <row r="6" spans="1:16" ht="19.5" hidden="1" x14ac:dyDescent="0.3">
      <c r="A6" s="20"/>
      <c r="B6" s="118" t="s">
        <v>3</v>
      </c>
      <c r="C6" s="118"/>
      <c r="D6" s="118"/>
      <c r="E6" s="118"/>
      <c r="F6" s="118"/>
      <c r="G6" s="118"/>
      <c r="H6" s="27"/>
      <c r="I6" s="27"/>
      <c r="J6" s="27"/>
      <c r="K6" s="27"/>
      <c r="L6" s="27"/>
      <c r="M6" s="27"/>
      <c r="N6" s="27"/>
      <c r="O6" s="27"/>
      <c r="P6" s="27"/>
    </row>
    <row r="7" spans="1:16" ht="19.5" hidden="1" x14ac:dyDescent="0.3">
      <c r="A7" s="20"/>
      <c r="B7" s="26"/>
      <c r="C7" s="26"/>
      <c r="D7" s="26"/>
      <c r="E7" s="26"/>
      <c r="F7" s="26"/>
      <c r="G7" s="26"/>
      <c r="H7" s="27"/>
      <c r="I7" s="27"/>
      <c r="J7" s="27"/>
      <c r="K7" s="27"/>
      <c r="L7" s="27"/>
      <c r="M7" s="27"/>
      <c r="N7" s="27"/>
      <c r="O7" s="27"/>
      <c r="P7" s="27"/>
    </row>
    <row r="8" spans="1:16" hidden="1" x14ac:dyDescent="0.3">
      <c r="A8" s="20"/>
      <c r="B8" s="28" t="s">
        <v>4</v>
      </c>
      <c r="C8" s="29"/>
      <c r="D8" s="30"/>
      <c r="E8" s="31" t="s">
        <v>5</v>
      </c>
      <c r="F8" s="30"/>
      <c r="G8" s="20"/>
      <c r="H8" s="30"/>
      <c r="I8" s="30"/>
      <c r="J8" s="30"/>
      <c r="K8" s="30"/>
      <c r="L8" s="30"/>
      <c r="M8" s="30"/>
      <c r="N8" s="30"/>
      <c r="O8" s="30"/>
      <c r="P8" s="32"/>
    </row>
    <row r="9" spans="1:16" hidden="1" x14ac:dyDescent="0.3">
      <c r="A9" s="20"/>
      <c r="B9" s="28" t="s">
        <v>6</v>
      </c>
      <c r="C9" s="33"/>
      <c r="D9" s="30"/>
      <c r="E9" s="31" t="s">
        <v>7</v>
      </c>
      <c r="F9" s="30"/>
      <c r="G9" s="20"/>
      <c r="H9" s="30"/>
      <c r="I9" s="30"/>
      <c r="J9" s="30"/>
      <c r="K9" s="30"/>
      <c r="L9" s="30"/>
      <c r="M9" s="30"/>
      <c r="N9" s="30"/>
      <c r="O9" s="30"/>
      <c r="P9" s="32"/>
    </row>
    <row r="10" spans="1:16" ht="31.5" hidden="1" x14ac:dyDescent="0.3">
      <c r="A10" s="20"/>
      <c r="B10" s="28" t="s">
        <v>8</v>
      </c>
      <c r="C10" s="34"/>
      <c r="D10" s="30"/>
      <c r="E10" s="31" t="s">
        <v>9</v>
      </c>
      <c r="F10" s="30"/>
      <c r="G10" s="20"/>
      <c r="H10" s="30"/>
      <c r="I10" s="30"/>
      <c r="J10" s="30"/>
      <c r="K10" s="30"/>
      <c r="L10" s="30"/>
      <c r="M10" s="30"/>
      <c r="N10" s="30"/>
      <c r="O10" s="30"/>
      <c r="P10" s="32"/>
    </row>
    <row r="11" spans="1:16" hidden="1" x14ac:dyDescent="0.3">
      <c r="A11" s="20"/>
      <c r="B11" s="28" t="s">
        <v>10</v>
      </c>
      <c r="C11" s="35"/>
      <c r="D11" s="30"/>
      <c r="E11" s="31" t="s">
        <v>11</v>
      </c>
      <c r="F11" s="30"/>
      <c r="G11" s="20"/>
      <c r="H11" s="30"/>
      <c r="I11" s="30"/>
      <c r="J11" s="30"/>
      <c r="K11" s="30"/>
      <c r="L11" s="30"/>
      <c r="M11" s="30"/>
      <c r="N11" s="30"/>
      <c r="O11" s="30"/>
      <c r="P11" s="32"/>
    </row>
    <row r="12" spans="1:16" ht="47.25" x14ac:dyDescent="0.3">
      <c r="A12" s="20"/>
      <c r="B12" s="36" t="s">
        <v>12</v>
      </c>
      <c r="C12" s="16"/>
      <c r="D12" s="30"/>
      <c r="E12" s="31" t="s">
        <v>13</v>
      </c>
      <c r="F12" s="30"/>
      <c r="G12" s="20"/>
      <c r="H12" s="30"/>
      <c r="I12" s="30"/>
      <c r="J12" s="30"/>
      <c r="K12" s="30"/>
      <c r="L12" s="30"/>
      <c r="M12" s="30"/>
      <c r="N12" s="30"/>
      <c r="O12" s="30"/>
      <c r="P12" s="32"/>
    </row>
    <row r="13" spans="1:16" hidden="1" x14ac:dyDescent="0.3">
      <c r="A13" s="20"/>
      <c r="B13" s="28" t="s">
        <v>14</v>
      </c>
      <c r="C13" s="37"/>
      <c r="D13" s="30"/>
      <c r="E13" s="31" t="s">
        <v>15</v>
      </c>
      <c r="F13" s="30"/>
      <c r="G13" s="20"/>
      <c r="H13" s="30"/>
      <c r="I13" s="30"/>
      <c r="J13" s="30"/>
      <c r="K13" s="30"/>
      <c r="L13" s="30"/>
      <c r="M13" s="30"/>
      <c r="N13" s="30"/>
      <c r="O13" s="30"/>
      <c r="P13" s="32"/>
    </row>
    <row r="14" spans="1:16" hidden="1" x14ac:dyDescent="0.3">
      <c r="A14" s="20"/>
      <c r="B14" s="38"/>
      <c r="C14" s="20"/>
      <c r="D14" s="39"/>
      <c r="E14" s="20"/>
      <c r="F14" s="20"/>
      <c r="G14" s="32"/>
      <c r="H14" s="32"/>
      <c r="I14" s="32"/>
      <c r="J14" s="32"/>
      <c r="K14" s="32"/>
      <c r="L14" s="32"/>
      <c r="M14" s="32"/>
      <c r="N14" s="32"/>
      <c r="O14" s="32"/>
      <c r="P14" s="32"/>
    </row>
    <row r="15" spans="1:16" hidden="1" x14ac:dyDescent="0.3">
      <c r="A15" s="20"/>
      <c r="B15" s="40"/>
      <c r="C15" s="132" t="s">
        <v>16</v>
      </c>
      <c r="D15" s="132"/>
      <c r="E15" s="132"/>
      <c r="F15" s="132"/>
      <c r="G15" s="32"/>
      <c r="H15" s="32"/>
      <c r="I15" s="32"/>
      <c r="J15" s="32"/>
      <c r="K15" s="32"/>
      <c r="L15" s="32"/>
      <c r="M15" s="32"/>
      <c r="N15" s="32"/>
      <c r="O15" s="32"/>
      <c r="P15" s="32"/>
    </row>
    <row r="16" spans="1:16" hidden="1" x14ac:dyDescent="0.3">
      <c r="A16" s="20"/>
      <c r="B16" s="40"/>
      <c r="C16" s="41" t="s">
        <v>17</v>
      </c>
      <c r="D16" s="41" t="s">
        <v>18</v>
      </c>
      <c r="E16" s="41" t="s">
        <v>19</v>
      </c>
      <c r="F16" s="41" t="s">
        <v>18</v>
      </c>
      <c r="G16" s="32"/>
      <c r="H16" s="42" t="s">
        <v>20</v>
      </c>
      <c r="I16" s="42"/>
      <c r="J16" s="42"/>
      <c r="K16" s="42"/>
      <c r="L16" s="42"/>
      <c r="M16" s="42"/>
      <c r="N16" s="42"/>
      <c r="O16" s="42"/>
      <c r="P16" s="32"/>
    </row>
    <row r="17" spans="1:18" hidden="1" x14ac:dyDescent="0.3">
      <c r="A17" s="20"/>
      <c r="B17" s="40"/>
      <c r="C17" s="43"/>
      <c r="D17" s="44"/>
      <c r="E17" s="43"/>
      <c r="F17" s="44"/>
      <c r="G17" s="32"/>
      <c r="H17" s="109" t="s">
        <v>21</v>
      </c>
      <c r="I17" s="110"/>
      <c r="J17" s="110"/>
      <c r="K17" s="110"/>
      <c r="L17" s="110"/>
      <c r="M17" s="110"/>
      <c r="N17" s="111"/>
      <c r="O17" s="48"/>
      <c r="P17" s="32"/>
    </row>
    <row r="18" spans="1:18" hidden="1" x14ac:dyDescent="0.3">
      <c r="A18" s="20"/>
      <c r="B18" s="40"/>
      <c r="C18" s="43"/>
      <c r="D18" s="44"/>
      <c r="E18" s="43"/>
      <c r="F18" s="44"/>
      <c r="G18" s="32"/>
      <c r="H18" s="109" t="s">
        <v>21</v>
      </c>
      <c r="I18" s="110"/>
      <c r="J18" s="110"/>
      <c r="K18" s="110"/>
      <c r="L18" s="110"/>
      <c r="M18" s="110"/>
      <c r="N18" s="111"/>
      <c r="O18" s="48"/>
      <c r="P18" s="32"/>
    </row>
    <row r="19" spans="1:18" hidden="1" x14ac:dyDescent="0.3">
      <c r="A19" s="20"/>
      <c r="B19" s="40"/>
      <c r="C19" s="43"/>
      <c r="D19" s="44"/>
      <c r="E19" s="43"/>
      <c r="F19" s="44"/>
      <c r="G19" s="32"/>
      <c r="H19" s="109" t="s">
        <v>21</v>
      </c>
      <c r="I19" s="110"/>
      <c r="J19" s="110"/>
      <c r="K19" s="110"/>
      <c r="L19" s="110"/>
      <c r="M19" s="110"/>
      <c r="N19" s="111"/>
      <c r="O19" s="48"/>
      <c r="P19" s="32"/>
    </row>
    <row r="20" spans="1:18" hidden="1" x14ac:dyDescent="0.3">
      <c r="A20" s="20"/>
      <c r="B20" s="40"/>
      <c r="C20" s="43"/>
      <c r="D20" s="44"/>
      <c r="E20" s="43"/>
      <c r="F20" s="44"/>
      <c r="G20" s="32"/>
      <c r="H20" s="109" t="s">
        <v>21</v>
      </c>
      <c r="I20" s="110"/>
      <c r="J20" s="110"/>
      <c r="K20" s="110"/>
      <c r="L20" s="110"/>
      <c r="M20" s="110"/>
      <c r="N20" s="111"/>
      <c r="O20" s="48"/>
      <c r="P20" s="32"/>
    </row>
    <row r="21" spans="1:18" hidden="1" x14ac:dyDescent="0.3">
      <c r="A21" s="20"/>
      <c r="B21" s="40"/>
      <c r="C21" s="43"/>
      <c r="D21" s="44"/>
      <c r="E21" s="43"/>
      <c r="F21" s="44"/>
      <c r="G21" s="32"/>
      <c r="H21" s="109" t="s">
        <v>21</v>
      </c>
      <c r="I21" s="110"/>
      <c r="J21" s="110"/>
      <c r="K21" s="110"/>
      <c r="L21" s="110"/>
      <c r="M21" s="110"/>
      <c r="N21" s="111"/>
      <c r="O21" s="48"/>
      <c r="P21" s="32"/>
    </row>
    <row r="22" spans="1:18" hidden="1" x14ac:dyDescent="0.3">
      <c r="A22" s="20"/>
      <c r="B22" s="40"/>
      <c r="C22" s="49" t="s">
        <v>22</v>
      </c>
      <c r="D22" s="50">
        <f>SUM(D17:D21)</f>
        <v>0</v>
      </c>
      <c r="E22" s="49" t="s">
        <v>22</v>
      </c>
      <c r="F22" s="50">
        <f>SUM(F17:F21)</f>
        <v>0</v>
      </c>
      <c r="G22" s="32"/>
      <c r="H22" s="45" t="s">
        <v>23</v>
      </c>
      <c r="I22" s="46"/>
      <c r="K22" s="46"/>
      <c r="L22" s="46"/>
      <c r="M22" s="46"/>
      <c r="N22" s="47"/>
      <c r="O22" s="48"/>
      <c r="P22" s="32"/>
    </row>
    <row r="23" spans="1:18" ht="17.25" hidden="1" x14ac:dyDescent="0.3">
      <c r="A23" s="20"/>
      <c r="B23" s="20"/>
      <c r="C23" s="28" t="s">
        <v>24</v>
      </c>
      <c r="D23" s="51">
        <f>IF($C$8="National values",(IFERROR($D$17*INDEX('National Values'!$C$3:$C$37,MATCH($C$17,'National Values'!$A$3:$A$37,0)),0)+IFERROR($D$18*INDEX('National Values'!$C$3:$C$37,MATCH($C$18,'National Values'!$A$3:$A$37,0)),0)+IFERROR($D$19*INDEX('National Values'!$C$3:$C$37,MATCH($C$19,'National Values'!$A$3:$A$37,0)),0)+IFERROR($D$20*INDEX('National Values'!$C$3:$C$37,MATCH($C$20,'National Values'!$A$3:$A$37,0)),0)+IFERROR($D$21*INDEX('National Values'!$C$3:$C$37,MATCH($C$21,'National Values'!$A$3:$A$37,0)),0)),(IFERROR($D$17*INDEX('EU Values'!$C$3:$C$37,MATCH($C$17,'EU Values'!$A$3:$A$37,0)),0)+IFERROR($D$18*INDEX('EU Values'!$C$3:$C$37,MATCH($C$18,'EU Values'!$A$3:$A$37,0)),0)+IFERROR($D$19*INDEX('EU Values'!$C$3:$C$37,MATCH($C$19,'EU Values'!$A$3:$A$37,0)),0)+IFERROR($D$20*INDEX('EU Values'!$C$3:$C$37,MATCH($C$20,'EU Values'!$A$3:$A$37,0)),0)+IFERROR($D$21*INDEX('EU Values'!$C$3:$C$37,MATCH($C$21,'EU Values'!$A$3:$A$37,0)),0)))</f>
        <v>0</v>
      </c>
      <c r="E23" s="28" t="s">
        <v>25</v>
      </c>
      <c r="F23" s="51">
        <f>IF($C$8="National values",IFERROR($F$17*INDEX('National Values'!$C$3:$C$37,MATCH($E$17,'National Values'!$A$3:$A$37,0)),0)+IFERROR($F$18*INDEX('National Values'!$C$3:$C$37,MATCH($E$18,'National Values'!$A$3:$A$37,0)),0)+IFERROR($F$19*INDEX('National Values'!$C$3:$C$37,MATCH($E$19,'National Values'!$A$3:$A$37,0)),0)+IFERROR($F$20*INDEX('National Values'!$C$3:$C$37,MATCH($E$20,'National Values'!$A$3:$A$37,0)),0)+IFERROR($F$21*INDEX('National Values'!$C$3:$C$37,MATCH($E$21,'National Values'!$A$3:$A$37,0)),0),IFERROR($F$17*INDEX('EU Values'!$C$3:$C$37,MATCH($E$17,'EU Values'!$A$3:$A$37,0)),0)+IFERROR($F$18*INDEX('EU Values'!$C$3:$C$37,MATCH($E$18,'EU Values'!$A$3:$A$37,0)),0)+IFERROR($F$19*INDEX('EU Values'!$C$3:$C$37,MATCH($E$19,'EU Values'!$A$3:$A$37,0)),0)+IFERROR($F$20*INDEX('EU Values'!$C$3:$C$37,MATCH($E$20,'EU Values'!$A$3:$A$37,0)),0)+IFERROR($F$21*INDEX('EU Values'!$C$3:$C$37,MATCH($E$21,'EU Values'!$A$3:$A$37,0)),0))</f>
        <v>0</v>
      </c>
      <c r="G23" s="20"/>
      <c r="H23" s="134" t="s">
        <v>26</v>
      </c>
      <c r="I23" s="135"/>
      <c r="J23" s="135"/>
      <c r="K23" s="135"/>
      <c r="L23" s="135"/>
      <c r="M23" s="135"/>
      <c r="N23" s="136"/>
      <c r="O23" s="52"/>
      <c r="P23" s="39"/>
    </row>
    <row r="24" spans="1:18" ht="17.25" hidden="1" x14ac:dyDescent="0.3">
      <c r="A24" s="20"/>
      <c r="B24" s="20"/>
      <c r="C24" s="28" t="s">
        <v>27</v>
      </c>
      <c r="D24" s="51">
        <f>IF($C$8="National values",(IFERROR($D$17*INDEX('National Values'!$B$3:$B$37,MATCH($C$17,'National Values'!$A$3:$A$37,0)),0)+IFERROR($D$18*INDEX('National Values'!$B$3:$B$37,MATCH($C$18,'National Values'!$A$3:$A$37,0)),0)+IFERROR($D$19*INDEX('National Values'!$B$3:$B$37,MATCH($C$19,'National Values'!$A$3:$A$37,0)),0)+IFERROR($D$20*INDEX('National Values'!$B$3:$B$37,MATCH($C$20,'National Values'!$A$3:$A$37,0)),0)+IFERROR($D$21*INDEX('National Values'!$B$3:$B$37,MATCH($C$21,'National Values'!$A$3:$A$37,0)),0)),(IFERROR($D$17*INDEX('EU Values'!$B$3:$B$37,MATCH($C$17,'EU Values'!$A$3:$A$37,0)),0)+IFERROR($D$18*INDEX('EU Values'!$B$3:$B$37,MATCH($C$18,'EU Values'!$A$3:$A$37,0)),0)+IFERROR($D$19*INDEX('EU Values'!$B$3:$B$37,MATCH($C$19,'EU Values'!$A$3:$A$37,0)),0)+IFERROR($D$20*INDEX('EU Values'!$B$3:$B$37,MATCH($C$20,'EU Values'!$A$3:$A$37,0)),0)+IFERROR($D$21*INDEX('EU Values'!$B$3:$B$37,MATCH($C$21,'EU Values'!$A$3:$A$37,0)),0)))</f>
        <v>0</v>
      </c>
      <c r="E24" s="28" t="s">
        <v>28</v>
      </c>
      <c r="F24" s="51">
        <f>IF($C$8="National values",IFERROR($F$17*INDEX('National Values'!$B$3:$B$37,MATCH($E$17,'National Values'!$A$3:$A$37,0)),0)+IFERROR($F$18*INDEX('National Values'!$B$3:$B$37,MATCH($E$18,'National Values'!$A$3:$A$37,0)),0)+IFERROR($F$19*INDEX('National Values'!$B$3:$B$37,MATCH($E$19,'National Values'!$A$3:$A$37,0)),0)+IFERROR($F$20*INDEX('National Values'!$B$3:$B$37,MATCH($E$20,'National Values'!$A$3:$A$37,0)),0)+IFERROR($F$21*INDEX('National Values'!$B$3:$B$37,MATCH($E$21,'National Values'!$A$3:$A$37,0)),0),IFERROR($F$17*INDEX('EU Values'!$B$3:$B$37,MATCH($E$17,'EU Values'!$A$3:$A$37,0)),0)+IFERROR($F$18*INDEX('EU Values'!$B$3:$B$37,MATCH($E$18,'EU Values'!$A$3:$A$37,0)),0)+IFERROR($F$19*INDEX('EU Values'!$B$3:$B$37,MATCH($E$19,'EU Values'!$A$3:$A$37,0)),0)+IFERROR($F$20*INDEX('EU Values'!$B$3:$B$37,MATCH($E$20,'EU Values'!$A$3:$A$37,0)),0)+IFERROR($F$21*INDEX('EU Values'!$B$3:$B$37,MATCH($E$21,'EU Values'!$A$3:$A$37,0)),0))</f>
        <v>0</v>
      </c>
      <c r="G24" s="20"/>
      <c r="H24" s="134" t="s">
        <v>29</v>
      </c>
      <c r="I24" s="135"/>
      <c r="J24" s="135"/>
      <c r="K24" s="135"/>
      <c r="L24" s="135"/>
      <c r="M24" s="135"/>
      <c r="N24" s="136"/>
      <c r="O24" s="52"/>
      <c r="P24" s="39"/>
    </row>
    <row r="25" spans="1:18" ht="33" customHeight="1" x14ac:dyDescent="0.3">
      <c r="A25" s="20"/>
      <c r="B25" s="24"/>
      <c r="C25" s="20"/>
      <c r="D25" s="39"/>
      <c r="E25" s="20"/>
      <c r="F25" s="20"/>
      <c r="G25" s="32"/>
      <c r="H25" s="32"/>
      <c r="I25" s="32"/>
      <c r="J25" s="32"/>
      <c r="K25" s="32"/>
      <c r="L25" s="32"/>
      <c r="M25" s="32"/>
      <c r="N25" s="32"/>
      <c r="O25" s="32"/>
      <c r="P25" s="32"/>
      <c r="Q25" s="133" t="s">
        <v>30</v>
      </c>
      <c r="R25" s="133"/>
    </row>
    <row r="26" spans="1:18" ht="17.25" x14ac:dyDescent="0.3">
      <c r="A26" s="20"/>
      <c r="B26" s="40"/>
      <c r="C26" s="53" t="s">
        <v>31</v>
      </c>
      <c r="D26" s="53" t="s">
        <v>170</v>
      </c>
      <c r="E26" s="54" t="s">
        <v>32</v>
      </c>
      <c r="F26" s="41" t="s">
        <v>33</v>
      </c>
      <c r="G26" s="20"/>
      <c r="H26" s="119" t="s">
        <v>34</v>
      </c>
      <c r="I26" s="119"/>
      <c r="J26" s="119"/>
      <c r="K26" s="119"/>
      <c r="L26" s="119"/>
      <c r="M26" s="119"/>
      <c r="N26" s="119"/>
      <c r="O26" s="53" t="s">
        <v>35</v>
      </c>
      <c r="P26" s="55"/>
      <c r="Q26" s="53" t="s">
        <v>36</v>
      </c>
      <c r="R26" s="53" t="s">
        <v>63</v>
      </c>
    </row>
    <row r="27" spans="1:18" x14ac:dyDescent="0.3">
      <c r="A27" s="20"/>
      <c r="B27" s="56" t="s">
        <v>37</v>
      </c>
      <c r="C27" s="15"/>
      <c r="D27" s="57" t="s">
        <v>38</v>
      </c>
      <c r="E27" s="58"/>
      <c r="F27" s="59" t="s">
        <v>39</v>
      </c>
      <c r="G27" s="20"/>
      <c r="H27" s="108" t="s">
        <v>40</v>
      </c>
      <c r="I27" s="108"/>
      <c r="J27" s="108"/>
      <c r="K27" s="108"/>
      <c r="L27" s="108"/>
      <c r="M27" s="108"/>
      <c r="N27" s="108"/>
      <c r="O27" s="60" t="s">
        <v>41</v>
      </c>
      <c r="P27" s="39"/>
      <c r="Q27" s="61" t="s">
        <v>42</v>
      </c>
      <c r="R27" s="62">
        <v>0.28000000000000003</v>
      </c>
    </row>
    <row r="28" spans="1:18" ht="17.25" x14ac:dyDescent="0.3">
      <c r="A28" s="20"/>
      <c r="B28" s="56" t="s">
        <v>43</v>
      </c>
      <c r="C28" s="15"/>
      <c r="D28" s="57" t="s">
        <v>44</v>
      </c>
      <c r="E28" s="58"/>
      <c r="F28" s="59" t="s">
        <v>44</v>
      </c>
      <c r="G28" s="20"/>
      <c r="H28" s="108" t="s">
        <v>45</v>
      </c>
      <c r="I28" s="108"/>
      <c r="J28" s="108"/>
      <c r="K28" s="108"/>
      <c r="L28" s="108"/>
      <c r="M28" s="108"/>
      <c r="N28" s="108"/>
      <c r="O28" s="60" t="s">
        <v>46</v>
      </c>
      <c r="P28" s="39"/>
      <c r="Q28" s="61" t="s">
        <v>47</v>
      </c>
      <c r="R28" s="62">
        <v>0.28000000000000003</v>
      </c>
    </row>
    <row r="29" spans="1:18" ht="31.5" x14ac:dyDescent="0.3">
      <c r="A29" s="20"/>
      <c r="B29" s="28" t="s">
        <v>48</v>
      </c>
      <c r="C29" s="15"/>
      <c r="D29" s="57" t="s">
        <v>48</v>
      </c>
      <c r="E29" s="63" t="str">
        <f>IFERROR(INDEX('EU Values'!$B$56:$B$64,MATCH($C$11,'EU Values'!$A$56:$A$64,0)),"-")</f>
        <v>-</v>
      </c>
      <c r="F29" s="59" t="s">
        <v>48</v>
      </c>
      <c r="G29" s="20"/>
      <c r="H29" s="108" t="s">
        <v>49</v>
      </c>
      <c r="I29" s="108"/>
      <c r="J29" s="108"/>
      <c r="K29" s="108"/>
      <c r="L29" s="108"/>
      <c r="M29" s="108"/>
      <c r="N29" s="108"/>
      <c r="O29" s="64" t="s">
        <v>50</v>
      </c>
      <c r="P29" s="39"/>
      <c r="Q29" s="61" t="s">
        <v>51</v>
      </c>
      <c r="R29" s="62">
        <v>0.12</v>
      </c>
    </row>
    <row r="30" spans="1:18" ht="17.25" x14ac:dyDescent="0.3">
      <c r="A30" s="20"/>
      <c r="B30" s="65" t="s">
        <v>52</v>
      </c>
      <c r="C30" s="15"/>
      <c r="D30" s="57" t="s">
        <v>53</v>
      </c>
      <c r="E30" s="63" t="str">
        <f>IFERROR(INDEX('EU Values'!C41:C44,MATCH(C9,'EU Values'!A41:A44,0)),"-")</f>
        <v>-</v>
      </c>
      <c r="F30" s="59" t="s">
        <v>53</v>
      </c>
      <c r="G30" s="20"/>
      <c r="H30" s="108" t="s">
        <v>54</v>
      </c>
      <c r="I30" s="108"/>
      <c r="J30" s="108"/>
      <c r="K30" s="108"/>
      <c r="L30" s="108"/>
      <c r="M30" s="108"/>
      <c r="N30" s="108"/>
      <c r="O30" s="60" t="s">
        <v>46</v>
      </c>
      <c r="P30" s="39"/>
      <c r="Q30" s="61" t="s">
        <v>55</v>
      </c>
      <c r="R30" s="62">
        <v>0.12</v>
      </c>
    </row>
    <row r="31" spans="1:18" ht="17.25" x14ac:dyDescent="0.3">
      <c r="A31" s="20"/>
      <c r="B31" s="66" t="s">
        <v>56</v>
      </c>
      <c r="C31" s="15"/>
      <c r="D31" s="57" t="s">
        <v>53</v>
      </c>
      <c r="E31" s="63" t="str">
        <f>IFERROR(INDEX('EU Values'!D41:E44,MATCH(C9,'EU Values'!A41:A44,0),MATCH(C10,'EU Values'!D40:E40,0)),"-")</f>
        <v>-</v>
      </c>
      <c r="F31" s="59" t="s">
        <v>53</v>
      </c>
      <c r="G31" s="20"/>
      <c r="H31" s="108" t="s">
        <v>57</v>
      </c>
      <c r="I31" s="108"/>
      <c r="J31" s="108"/>
      <c r="K31" s="108"/>
      <c r="L31" s="108"/>
      <c r="M31" s="108"/>
      <c r="N31" s="108"/>
      <c r="O31" s="60" t="s">
        <v>46</v>
      </c>
      <c r="P31" s="39"/>
      <c r="Q31" s="61" t="s">
        <v>58</v>
      </c>
      <c r="R31" s="62">
        <v>0.12</v>
      </c>
    </row>
    <row r="32" spans="1:18" ht="31.5" x14ac:dyDescent="0.3">
      <c r="A32" s="20"/>
      <c r="B32" s="28" t="s">
        <v>59</v>
      </c>
      <c r="C32" s="15"/>
      <c r="D32" s="57" t="s">
        <v>60</v>
      </c>
      <c r="E32" s="63">
        <v>0.6</v>
      </c>
      <c r="F32" s="59" t="s">
        <v>39</v>
      </c>
      <c r="G32" s="20"/>
      <c r="H32" s="129" t="s">
        <v>61</v>
      </c>
      <c r="I32" s="108"/>
      <c r="J32" s="108"/>
      <c r="K32" s="108"/>
      <c r="L32" s="108"/>
      <c r="M32" s="108"/>
      <c r="N32" s="108"/>
      <c r="O32" s="64" t="s">
        <v>169</v>
      </c>
      <c r="P32" s="39"/>
      <c r="Q32" s="61" t="s">
        <v>62</v>
      </c>
      <c r="R32" s="62">
        <v>0.12</v>
      </c>
    </row>
    <row r="33" spans="1:17" x14ac:dyDescent="0.3">
      <c r="A33" s="20"/>
      <c r="B33" s="56"/>
      <c r="C33" s="67"/>
      <c r="D33" s="68"/>
      <c r="E33" s="69"/>
      <c r="F33" s="70"/>
      <c r="G33" s="20"/>
      <c r="H33" s="52"/>
      <c r="I33" s="52"/>
      <c r="J33" s="52"/>
      <c r="K33" s="52"/>
      <c r="L33" s="52"/>
      <c r="M33" s="52"/>
      <c r="N33" s="52"/>
      <c r="O33" s="71"/>
      <c r="P33" s="39"/>
    </row>
    <row r="34" spans="1:17" ht="31.5" customHeight="1" x14ac:dyDescent="0.3">
      <c r="A34" s="20"/>
      <c r="B34" s="56" t="s">
        <v>63</v>
      </c>
      <c r="C34" s="15"/>
      <c r="D34" s="57" t="s">
        <v>60</v>
      </c>
      <c r="E34" s="63" t="str">
        <f>IFERROR(VLOOKUP($C$13,'EU Values'!$A$48:$B$53,2,FALSE),"-")</f>
        <v>-</v>
      </c>
      <c r="F34" s="59" t="s">
        <v>39</v>
      </c>
      <c r="G34" s="20"/>
      <c r="H34" s="130" t="s">
        <v>30</v>
      </c>
      <c r="I34" s="131"/>
      <c r="J34" s="131"/>
      <c r="K34" s="131"/>
      <c r="L34" s="131"/>
      <c r="M34" s="131"/>
      <c r="N34" s="131"/>
      <c r="O34" s="72" t="s">
        <v>64</v>
      </c>
      <c r="P34" s="20"/>
      <c r="Q34" s="73"/>
    </row>
    <row r="35" spans="1:17" x14ac:dyDescent="0.3">
      <c r="A35" s="20"/>
      <c r="B35" s="20"/>
      <c r="C35" s="20"/>
      <c r="D35" s="20"/>
      <c r="E35" s="20"/>
      <c r="F35" s="20"/>
      <c r="G35" s="20"/>
      <c r="H35" s="20"/>
      <c r="I35" s="20"/>
      <c r="J35" s="20"/>
      <c r="K35" s="20"/>
      <c r="L35" s="20"/>
      <c r="M35" s="20"/>
      <c r="N35" s="20"/>
      <c r="O35" s="74"/>
      <c r="P35" s="20"/>
    </row>
    <row r="36" spans="1:17" ht="19.5" x14ac:dyDescent="0.3">
      <c r="A36" s="20"/>
      <c r="B36" s="24" t="s">
        <v>65</v>
      </c>
      <c r="C36" s="24"/>
      <c r="D36" s="24"/>
      <c r="E36" s="24"/>
      <c r="F36" s="24"/>
      <c r="G36" s="24"/>
      <c r="H36" s="27"/>
      <c r="I36" s="27"/>
      <c r="J36" s="27"/>
      <c r="K36" s="27"/>
      <c r="L36" s="27"/>
      <c r="M36" s="27"/>
      <c r="N36" s="27"/>
      <c r="O36" s="27"/>
      <c r="P36" s="27"/>
    </row>
    <row r="37" spans="1:17" x14ac:dyDescent="0.3">
      <c r="A37" s="20"/>
      <c r="B37" s="20"/>
      <c r="C37" s="20"/>
      <c r="D37" s="39"/>
      <c r="E37" s="20"/>
      <c r="F37" s="20"/>
      <c r="G37" s="32"/>
      <c r="I37" s="32"/>
      <c r="J37" s="32"/>
      <c r="K37" s="32"/>
      <c r="L37" s="32"/>
      <c r="M37" s="32"/>
      <c r="N37" s="32"/>
      <c r="O37" s="32"/>
      <c r="P37" s="32"/>
    </row>
    <row r="38" spans="1:17" x14ac:dyDescent="0.3">
      <c r="A38" s="20"/>
      <c r="B38" s="20"/>
      <c r="C38" s="20"/>
      <c r="D38" s="39"/>
      <c r="E38" s="20"/>
      <c r="F38" s="20"/>
      <c r="G38" s="32"/>
      <c r="H38" s="20"/>
      <c r="I38" s="32"/>
      <c r="J38" s="32"/>
      <c r="K38" s="32"/>
      <c r="L38" s="32"/>
      <c r="M38" s="32"/>
      <c r="N38" s="32"/>
      <c r="O38" s="32"/>
      <c r="P38" s="32"/>
    </row>
    <row r="39" spans="1:17" ht="18.75" x14ac:dyDescent="0.3">
      <c r="A39" s="20"/>
      <c r="B39" s="106" t="s">
        <v>172</v>
      </c>
      <c r="C39" s="106"/>
      <c r="D39" s="106"/>
      <c r="E39" s="106"/>
      <c r="F39" s="106"/>
      <c r="G39" s="106"/>
      <c r="H39" s="106" t="s">
        <v>66</v>
      </c>
      <c r="I39" s="106"/>
      <c r="J39" s="106"/>
      <c r="K39" s="106"/>
      <c r="L39" s="106"/>
      <c r="M39" s="106"/>
      <c r="N39" s="106"/>
      <c r="O39" s="75"/>
      <c r="P39" s="32"/>
    </row>
    <row r="40" spans="1:17" hidden="1" x14ac:dyDescent="0.3">
      <c r="A40" s="20"/>
      <c r="B40" s="20"/>
      <c r="C40" s="20"/>
      <c r="D40" s="39"/>
      <c r="E40" s="20"/>
      <c r="F40" s="20"/>
      <c r="G40" s="32"/>
      <c r="H40" s="32"/>
      <c r="I40" s="32"/>
      <c r="J40" s="32"/>
      <c r="K40" s="32"/>
      <c r="L40" s="32"/>
      <c r="M40" s="32"/>
      <c r="N40" s="32"/>
      <c r="O40" s="32"/>
      <c r="P40" s="32"/>
    </row>
    <row r="41" spans="1:17" hidden="1" x14ac:dyDescent="0.3">
      <c r="A41" s="20"/>
      <c r="B41" s="20"/>
      <c r="C41" s="20"/>
      <c r="D41" s="39"/>
      <c r="E41" s="20"/>
      <c r="F41" s="20"/>
      <c r="G41" s="32"/>
      <c r="H41" s="32"/>
      <c r="I41" s="32"/>
      <c r="J41" s="32"/>
      <c r="K41" s="32"/>
      <c r="L41" s="32"/>
      <c r="M41" s="32"/>
      <c r="N41" s="32"/>
      <c r="O41" s="32"/>
      <c r="P41" s="32"/>
    </row>
    <row r="42" spans="1:17" ht="16.5" hidden="1" x14ac:dyDescent="0.3">
      <c r="A42" s="20"/>
      <c r="B42" s="106" t="s">
        <v>67</v>
      </c>
      <c r="C42" s="106"/>
      <c r="D42" s="106"/>
      <c r="E42" s="106"/>
      <c r="F42" s="106"/>
      <c r="G42" s="106"/>
      <c r="H42" s="32"/>
      <c r="I42" s="32"/>
      <c r="J42" s="32"/>
      <c r="K42" s="32"/>
      <c r="L42" s="32"/>
      <c r="M42" s="32"/>
      <c r="N42" s="32"/>
      <c r="O42" s="32"/>
      <c r="P42" s="32"/>
    </row>
    <row r="43" spans="1:17" hidden="1" x14ac:dyDescent="0.3">
      <c r="A43" s="20"/>
      <c r="B43" s="20"/>
      <c r="C43" s="20"/>
      <c r="D43" s="39"/>
      <c r="E43" s="20"/>
      <c r="F43" s="20"/>
      <c r="G43" s="32"/>
      <c r="H43" s="32"/>
      <c r="I43" s="32"/>
      <c r="J43" s="32"/>
      <c r="K43" s="32"/>
      <c r="L43" s="32"/>
      <c r="M43" s="32"/>
      <c r="N43" s="32"/>
      <c r="O43" s="32"/>
      <c r="P43" s="32"/>
    </row>
    <row r="44" spans="1:17" hidden="1" x14ac:dyDescent="0.3">
      <c r="A44" s="20"/>
      <c r="B44" s="20"/>
      <c r="C44" s="20"/>
      <c r="D44" s="39"/>
      <c r="E44" s="20"/>
      <c r="F44" s="20"/>
      <c r="G44" s="32"/>
      <c r="H44" s="32"/>
      <c r="I44" s="32"/>
      <c r="J44" s="32"/>
      <c r="K44" s="32"/>
      <c r="L44" s="32"/>
      <c r="M44" s="32"/>
      <c r="N44" s="32"/>
      <c r="O44" s="32"/>
      <c r="P44" s="32"/>
    </row>
    <row r="45" spans="1:17" ht="16.5" hidden="1" x14ac:dyDescent="0.3">
      <c r="A45" s="20"/>
      <c r="B45" s="106" t="s">
        <v>68</v>
      </c>
      <c r="C45" s="106"/>
      <c r="D45" s="106"/>
      <c r="E45" s="106"/>
      <c r="F45" s="106"/>
      <c r="G45" s="106"/>
      <c r="H45" s="32"/>
      <c r="I45" s="32"/>
      <c r="J45" s="32"/>
      <c r="K45" s="32"/>
      <c r="L45" s="32"/>
      <c r="M45" s="76"/>
      <c r="N45" s="32"/>
      <c r="O45" s="32"/>
      <c r="P45" s="32"/>
    </row>
    <row r="46" spans="1:17" hidden="1" x14ac:dyDescent="0.3">
      <c r="A46" s="20"/>
      <c r="B46" s="20"/>
      <c r="C46" s="20"/>
      <c r="D46" s="39"/>
      <c r="E46" s="20"/>
      <c r="F46" s="20"/>
      <c r="G46" s="32"/>
      <c r="H46" s="32"/>
      <c r="I46" s="32"/>
      <c r="J46" s="32"/>
      <c r="K46" s="32"/>
      <c r="L46" s="32"/>
      <c r="M46" s="32"/>
      <c r="N46" s="32"/>
      <c r="O46" s="32"/>
      <c r="P46" s="32"/>
    </row>
    <row r="47" spans="1:17" hidden="1" x14ac:dyDescent="0.3">
      <c r="A47" s="20"/>
      <c r="B47" s="20"/>
      <c r="C47" s="20"/>
      <c r="D47" s="39"/>
      <c r="E47" s="20"/>
      <c r="F47" s="20"/>
      <c r="G47" s="32"/>
      <c r="H47" s="32"/>
      <c r="I47" s="32"/>
      <c r="J47" s="32"/>
      <c r="K47" s="32"/>
      <c r="L47" s="32"/>
      <c r="M47" s="32"/>
      <c r="N47" s="32"/>
      <c r="O47" s="32"/>
      <c r="P47" s="32"/>
    </row>
    <row r="48" spans="1:17" ht="18" hidden="1" x14ac:dyDescent="0.3">
      <c r="A48" s="20"/>
      <c r="B48" s="106" t="s">
        <v>69</v>
      </c>
      <c r="C48" s="106"/>
      <c r="D48" s="106"/>
      <c r="E48" s="106"/>
      <c r="F48" s="106"/>
      <c r="G48" s="106"/>
      <c r="H48" s="32"/>
      <c r="I48" s="32"/>
      <c r="J48" s="32"/>
      <c r="K48" s="32"/>
      <c r="L48" s="32"/>
      <c r="M48" s="76"/>
      <c r="N48" s="32"/>
      <c r="O48" s="32"/>
      <c r="P48" s="32"/>
    </row>
    <row r="49" spans="1:16" hidden="1" x14ac:dyDescent="0.3">
      <c r="A49" s="20"/>
      <c r="B49" s="20"/>
      <c r="C49" s="20"/>
      <c r="D49" s="39"/>
      <c r="E49" s="20"/>
      <c r="F49" s="20"/>
      <c r="G49" s="32"/>
      <c r="H49" s="32"/>
      <c r="I49" s="32"/>
      <c r="J49" s="32"/>
      <c r="K49" s="32"/>
      <c r="L49" s="32"/>
      <c r="M49" s="32"/>
      <c r="N49" s="32"/>
      <c r="O49" s="32"/>
      <c r="P49" s="32"/>
    </row>
    <row r="50" spans="1:16" hidden="1" x14ac:dyDescent="0.3">
      <c r="A50" s="20"/>
      <c r="B50" s="20"/>
      <c r="C50" s="20"/>
      <c r="D50" s="39"/>
      <c r="E50" s="20"/>
      <c r="F50" s="20"/>
      <c r="G50" s="32"/>
      <c r="H50" s="32"/>
      <c r="I50" s="32"/>
      <c r="J50" s="32"/>
      <c r="K50" s="32"/>
      <c r="L50" s="32"/>
      <c r="M50" s="32"/>
      <c r="N50" s="32"/>
      <c r="O50" s="32"/>
      <c r="P50" s="32"/>
    </row>
    <row r="51" spans="1:16" x14ac:dyDescent="0.3">
      <c r="A51" s="20"/>
      <c r="H51" s="32"/>
      <c r="I51" s="32"/>
      <c r="J51" s="32"/>
      <c r="K51" s="32"/>
      <c r="L51" s="32"/>
      <c r="M51" s="32"/>
      <c r="N51" s="32"/>
      <c r="O51" s="32"/>
      <c r="P51" s="32"/>
    </row>
    <row r="52" spans="1:16" ht="19.5" x14ac:dyDescent="0.3">
      <c r="A52" s="20"/>
      <c r="C52" s="24"/>
      <c r="D52" s="24"/>
      <c r="E52" s="24"/>
      <c r="F52" s="24"/>
      <c r="G52" s="24"/>
      <c r="H52" s="32"/>
      <c r="I52" s="32"/>
      <c r="J52" s="32"/>
      <c r="K52" s="32"/>
      <c r="L52" s="32"/>
      <c r="M52" s="32"/>
      <c r="N52" s="32"/>
      <c r="O52" s="32"/>
      <c r="P52" s="32"/>
    </row>
    <row r="53" spans="1:16" ht="19.5" x14ac:dyDescent="0.3">
      <c r="A53" s="20"/>
      <c r="C53" s="24"/>
      <c r="D53" s="24"/>
      <c r="E53" s="24"/>
      <c r="F53" s="24"/>
      <c r="G53" s="24"/>
      <c r="H53" s="32"/>
      <c r="I53" s="32"/>
      <c r="J53" s="32"/>
      <c r="K53" s="32"/>
      <c r="L53" s="32"/>
      <c r="M53" s="32"/>
      <c r="N53" s="32"/>
      <c r="O53" s="32"/>
      <c r="P53" s="32"/>
    </row>
    <row r="54" spans="1:16" ht="19.5" x14ac:dyDescent="0.3">
      <c r="A54" s="20"/>
      <c r="B54" s="24" t="s">
        <v>70</v>
      </c>
      <c r="C54" s="26"/>
      <c r="D54" s="26"/>
      <c r="E54" s="26"/>
      <c r="F54" s="26"/>
      <c r="G54" s="26"/>
      <c r="H54" s="32"/>
      <c r="I54" s="32"/>
      <c r="J54" s="32"/>
      <c r="K54" s="32"/>
      <c r="L54" s="32"/>
      <c r="M54" s="32"/>
      <c r="N54" s="32"/>
      <c r="O54" s="32"/>
      <c r="P54" s="32"/>
    </row>
    <row r="55" spans="1:16" x14ac:dyDescent="0.3">
      <c r="A55" s="20"/>
      <c r="B55" s="20"/>
      <c r="C55" s="53" t="s">
        <v>71</v>
      </c>
      <c r="D55" s="53" t="s">
        <v>170</v>
      </c>
      <c r="E55" s="54" t="s">
        <v>72</v>
      </c>
      <c r="F55" s="41" t="s">
        <v>33</v>
      </c>
      <c r="G55" s="32"/>
      <c r="H55" s="119" t="s">
        <v>34</v>
      </c>
      <c r="I55" s="119"/>
      <c r="J55" s="119"/>
      <c r="K55" s="119"/>
      <c r="L55" s="119"/>
      <c r="M55" s="119"/>
      <c r="N55" s="119"/>
      <c r="P55" s="32"/>
    </row>
    <row r="56" spans="1:16" x14ac:dyDescent="0.3">
      <c r="A56" s="20"/>
      <c r="B56" s="20"/>
      <c r="C56" s="94" t="str">
        <f>IFERROR(IF(C12="Taip",C27*C28*C29*(1/C30-1/C31)*C32*100+(C27*C28*C29*C32*(1/C31)*100*C34),C27*C28*C29*(1/C30-1/C31)*C32*100),"Nepakanka duomenų")</f>
        <v>Nepakanka duomenų</v>
      </c>
      <c r="D56" s="62" t="s">
        <v>73</v>
      </c>
      <c r="E56" s="77" t="str">
        <f>IFERROR(IF(C12="Yes",E27*E28*E29*(1/E30-1/E31)*E32*100+(E27*E28*E29*E32*(1/E31)*100*E34),E27*E28*E29*(1/E30-1/E31)*E32*100),"insufficient data")</f>
        <v>insufficient data</v>
      </c>
      <c r="F56" s="78" t="s">
        <v>74</v>
      </c>
      <c r="G56" s="20"/>
      <c r="H56" s="114" t="s">
        <v>75</v>
      </c>
      <c r="I56" s="114"/>
      <c r="J56" s="114"/>
      <c r="K56" s="114"/>
      <c r="L56" s="114"/>
      <c r="M56" s="114"/>
      <c r="N56" s="114"/>
      <c r="P56" s="32"/>
    </row>
    <row r="57" spans="1:16" hidden="1" x14ac:dyDescent="0.3">
      <c r="A57" s="20"/>
      <c r="B57" s="79" t="s">
        <v>76</v>
      </c>
      <c r="C57" s="80" t="str">
        <f>IFERROR(IF(C12="Yes",C27*C28*C29*(1/C30-1/C31)*C32*100+(C27*C28*C29*C32*(1/C31)*100*C34),C27*C28*C29*(1/C30-1/C31)*C32*100),"insufficient data")</f>
        <v>insufficient data</v>
      </c>
      <c r="D57" s="81" t="s">
        <v>74</v>
      </c>
      <c r="E57" s="82" t="str">
        <f>IFERROR(IF(C12="Yes",E27*E28*E29*(1/E30-1/E31)*E32*100+(E27*E28*E29*E32*(1/E31)*100*E34),E27*E28*E29*(1/E30-1/E31)*E32*100),"insufficient data")</f>
        <v>insufficient data</v>
      </c>
      <c r="F57" s="78" t="s">
        <v>74</v>
      </c>
      <c r="G57" s="20"/>
      <c r="H57" s="115" t="s">
        <v>77</v>
      </c>
      <c r="I57" s="116"/>
      <c r="J57" s="116"/>
      <c r="K57" s="116"/>
      <c r="L57" s="116"/>
      <c r="M57" s="116"/>
      <c r="N57" s="117"/>
      <c r="O57" s="48"/>
      <c r="P57" s="32"/>
    </row>
    <row r="58" spans="1:16" hidden="1" x14ac:dyDescent="0.3">
      <c r="A58" s="20"/>
      <c r="B58" s="79" t="s">
        <v>78</v>
      </c>
      <c r="C58" s="82" t="str">
        <f>IFERROR(C57*F23,"insufficient data")</f>
        <v>insufficient data</v>
      </c>
      <c r="D58" s="78" t="s">
        <v>74</v>
      </c>
      <c r="E58" s="82" t="str">
        <f>IFERROR(E57*F23,"insufficient data")</f>
        <v>insufficient data</v>
      </c>
      <c r="F58" s="78" t="s">
        <v>74</v>
      </c>
      <c r="G58" s="20"/>
      <c r="H58" s="109" t="s">
        <v>79</v>
      </c>
      <c r="I58" s="110"/>
      <c r="J58" s="110"/>
      <c r="K58" s="110"/>
      <c r="L58" s="110"/>
      <c r="M58" s="110"/>
      <c r="N58" s="111"/>
      <c r="O58" s="48"/>
      <c r="P58" s="32"/>
    </row>
    <row r="59" spans="1:16" hidden="1" x14ac:dyDescent="0.3">
      <c r="A59" s="20"/>
      <c r="B59" s="79" t="s">
        <v>80</v>
      </c>
      <c r="C59" s="82" t="str">
        <f>IFERROR(C56*F24/10^6,"insufficient data")</f>
        <v>insufficient data</v>
      </c>
      <c r="D59" s="78" t="s">
        <v>81</v>
      </c>
      <c r="E59" s="82" t="str">
        <f>IFERROR(E56*F24/10^6,"insufficient data")</f>
        <v>insufficient data</v>
      </c>
      <c r="F59" s="78" t="s">
        <v>81</v>
      </c>
      <c r="G59" s="20"/>
      <c r="H59" s="109" t="s">
        <v>82</v>
      </c>
      <c r="I59" s="110"/>
      <c r="J59" s="110"/>
      <c r="K59" s="110"/>
      <c r="L59" s="110"/>
      <c r="M59" s="110"/>
      <c r="N59" s="111"/>
      <c r="O59" s="48"/>
      <c r="P59" s="32"/>
    </row>
    <row r="60" spans="1:16" hidden="1" x14ac:dyDescent="0.3">
      <c r="A60" s="20"/>
      <c r="B60" s="20"/>
      <c r="C60" s="20"/>
      <c r="D60" s="39"/>
      <c r="E60" s="20"/>
      <c r="F60" s="20"/>
      <c r="G60" s="32"/>
      <c r="H60" s="32"/>
      <c r="I60" s="32"/>
      <c r="J60" s="32"/>
      <c r="K60" s="32"/>
      <c r="L60" s="32"/>
      <c r="M60" s="32"/>
      <c r="N60" s="32"/>
      <c r="O60" s="32"/>
      <c r="P60" s="32"/>
    </row>
    <row r="61" spans="1:16" ht="19.5" hidden="1" x14ac:dyDescent="0.3">
      <c r="A61" s="20"/>
      <c r="B61" s="118" t="s">
        <v>83</v>
      </c>
      <c r="C61" s="118"/>
      <c r="D61" s="118"/>
      <c r="E61" s="118"/>
      <c r="F61" s="118"/>
      <c r="G61" s="118"/>
      <c r="H61" s="32"/>
      <c r="I61" s="32"/>
      <c r="J61" s="32"/>
      <c r="K61" s="32"/>
      <c r="L61" s="32"/>
      <c r="M61" s="32"/>
      <c r="N61" s="32"/>
      <c r="O61" s="32"/>
      <c r="P61" s="32"/>
    </row>
    <row r="62" spans="1:16" hidden="1" x14ac:dyDescent="0.3">
      <c r="A62" s="20"/>
      <c r="B62" s="20"/>
      <c r="C62" s="20"/>
      <c r="D62" s="20"/>
      <c r="E62" s="20"/>
      <c r="F62" s="20"/>
      <c r="G62" s="20"/>
      <c r="H62" s="20"/>
      <c r="I62" s="20"/>
      <c r="J62" s="20"/>
      <c r="K62" s="20"/>
      <c r="L62" s="20"/>
      <c r="M62" s="20"/>
      <c r="N62" s="20"/>
      <c r="O62" s="20"/>
      <c r="P62" s="20"/>
    </row>
    <row r="63" spans="1:16" hidden="1" x14ac:dyDescent="0.3">
      <c r="A63" s="20"/>
      <c r="B63" s="20"/>
      <c r="C63" s="83" t="s">
        <v>84</v>
      </c>
      <c r="D63" s="83"/>
      <c r="E63" s="104" t="s">
        <v>85</v>
      </c>
      <c r="F63" s="105"/>
      <c r="G63" s="20"/>
      <c r="H63" s="42" t="s">
        <v>20</v>
      </c>
      <c r="I63" s="42"/>
      <c r="J63" s="42"/>
      <c r="K63" s="42"/>
      <c r="L63" s="42"/>
      <c r="M63" s="42"/>
      <c r="N63" s="42"/>
      <c r="O63" s="42"/>
      <c r="P63" s="20"/>
    </row>
    <row r="64" spans="1:16" hidden="1" x14ac:dyDescent="0.3">
      <c r="A64" s="20"/>
      <c r="B64" s="20"/>
      <c r="C64" s="83"/>
      <c r="D64" s="83"/>
      <c r="E64" s="84" t="s">
        <v>86</v>
      </c>
      <c r="F64" s="85" t="s">
        <v>87</v>
      </c>
      <c r="G64" s="20"/>
      <c r="H64" s="42"/>
      <c r="I64" s="42"/>
      <c r="J64" s="42"/>
      <c r="K64" s="42"/>
      <c r="L64" s="42"/>
      <c r="M64" s="42"/>
      <c r="N64" s="42"/>
      <c r="O64" s="42"/>
      <c r="P64" s="20"/>
    </row>
    <row r="65" spans="1:16" hidden="1" x14ac:dyDescent="0.3">
      <c r="A65" s="20"/>
      <c r="B65" s="20"/>
      <c r="C65" s="97" t="s">
        <v>88</v>
      </c>
      <c r="D65" s="99"/>
      <c r="E65" s="86">
        <v>188</v>
      </c>
      <c r="F65" s="86">
        <v>244</v>
      </c>
      <c r="G65" s="20"/>
      <c r="H65" s="120" t="s">
        <v>89</v>
      </c>
      <c r="I65" s="121"/>
      <c r="J65" s="121"/>
      <c r="K65" s="121"/>
      <c r="L65" s="121"/>
      <c r="M65" s="121"/>
      <c r="N65" s="122"/>
      <c r="O65" s="87"/>
      <c r="P65" s="20"/>
    </row>
    <row r="66" spans="1:16" hidden="1" x14ac:dyDescent="0.3">
      <c r="A66" s="20"/>
      <c r="B66" s="20"/>
      <c r="C66" s="97" t="s">
        <v>90</v>
      </c>
      <c r="D66" s="99"/>
      <c r="E66" s="86">
        <v>720</v>
      </c>
      <c r="F66" s="86">
        <v>900</v>
      </c>
      <c r="G66" s="20"/>
      <c r="H66" s="123"/>
      <c r="I66" s="124"/>
      <c r="J66" s="124"/>
      <c r="K66" s="124"/>
      <c r="L66" s="124"/>
      <c r="M66" s="124"/>
      <c r="N66" s="125"/>
      <c r="O66" s="87"/>
      <c r="P66" s="20"/>
    </row>
    <row r="67" spans="1:16" hidden="1" x14ac:dyDescent="0.3">
      <c r="A67" s="20"/>
      <c r="B67" s="20"/>
      <c r="C67" s="97" t="s">
        <v>91</v>
      </c>
      <c r="D67" s="99"/>
      <c r="E67" s="86">
        <v>6900</v>
      </c>
      <c r="F67" s="86">
        <v>8280</v>
      </c>
      <c r="G67" s="20"/>
      <c r="H67" s="123"/>
      <c r="I67" s="124"/>
      <c r="J67" s="124"/>
      <c r="K67" s="124"/>
      <c r="L67" s="124"/>
      <c r="M67" s="124"/>
      <c r="N67" s="125"/>
      <c r="O67" s="87"/>
      <c r="P67" s="20"/>
    </row>
    <row r="68" spans="1:16" hidden="1" x14ac:dyDescent="0.3">
      <c r="A68" s="20"/>
      <c r="B68" s="20"/>
      <c r="C68" s="97" t="s">
        <v>92</v>
      </c>
      <c r="D68" s="99"/>
      <c r="E68" s="86">
        <v>28750</v>
      </c>
      <c r="F68" s="86">
        <v>34500</v>
      </c>
      <c r="G68" s="20"/>
      <c r="H68" s="126"/>
      <c r="I68" s="127"/>
      <c r="J68" s="127"/>
      <c r="K68" s="127"/>
      <c r="L68" s="127"/>
      <c r="M68" s="127"/>
      <c r="N68" s="128"/>
      <c r="O68" s="87"/>
      <c r="P68" s="20"/>
    </row>
    <row r="69" spans="1:16" hidden="1" x14ac:dyDescent="0.3">
      <c r="A69" s="20"/>
      <c r="B69" s="20"/>
      <c r="C69" s="83" t="s">
        <v>93</v>
      </c>
      <c r="D69" s="83"/>
      <c r="E69" s="104" t="s">
        <v>94</v>
      </c>
      <c r="F69" s="105"/>
      <c r="G69" s="20"/>
      <c r="H69" s="46"/>
      <c r="I69" s="46"/>
      <c r="J69" s="46"/>
      <c r="K69" s="46"/>
      <c r="L69" s="46"/>
      <c r="M69" s="46"/>
      <c r="N69" s="46"/>
      <c r="O69" s="48"/>
      <c r="P69" s="20"/>
    </row>
    <row r="70" spans="1:16" hidden="1" x14ac:dyDescent="0.3">
      <c r="A70" s="20"/>
      <c r="B70" s="20"/>
      <c r="C70" s="97" t="s">
        <v>95</v>
      </c>
      <c r="D70" s="98"/>
      <c r="E70" s="100" t="s">
        <v>96</v>
      </c>
      <c r="F70" s="101"/>
      <c r="G70" s="20"/>
      <c r="H70" s="109" t="s">
        <v>95</v>
      </c>
      <c r="I70" s="110"/>
      <c r="J70" s="110"/>
      <c r="K70" s="110"/>
      <c r="L70" s="110"/>
      <c r="M70" s="110"/>
      <c r="N70" s="111"/>
      <c r="O70" s="48"/>
      <c r="P70" s="20"/>
    </row>
    <row r="71" spans="1:16" hidden="1" x14ac:dyDescent="0.3">
      <c r="A71" s="20"/>
      <c r="B71" s="20"/>
      <c r="C71" s="83" t="s">
        <v>93</v>
      </c>
      <c r="D71" s="83"/>
      <c r="E71" s="104" t="s">
        <v>97</v>
      </c>
      <c r="F71" s="104"/>
      <c r="G71" s="20"/>
      <c r="H71" s="46"/>
      <c r="I71" s="46"/>
      <c r="J71" s="46"/>
      <c r="K71" s="46"/>
      <c r="L71" s="46"/>
      <c r="M71" s="46"/>
      <c r="N71" s="46"/>
      <c r="O71" s="48"/>
      <c r="P71" s="20"/>
    </row>
    <row r="72" spans="1:16" hidden="1" x14ac:dyDescent="0.3">
      <c r="A72" s="20"/>
      <c r="B72" s="20"/>
      <c r="C72" s="97" t="s">
        <v>91</v>
      </c>
      <c r="D72" s="98"/>
      <c r="E72" s="102">
        <v>6000</v>
      </c>
      <c r="F72" s="103"/>
      <c r="G72" s="20"/>
      <c r="H72" s="120" t="s">
        <v>98</v>
      </c>
      <c r="I72" s="121"/>
      <c r="J72" s="121"/>
      <c r="K72" s="121"/>
      <c r="L72" s="121"/>
      <c r="M72" s="121"/>
      <c r="N72" s="122"/>
      <c r="O72" s="87"/>
      <c r="P72" s="20"/>
    </row>
    <row r="73" spans="1:16" hidden="1" x14ac:dyDescent="0.3">
      <c r="A73" s="20"/>
      <c r="B73" s="20"/>
      <c r="C73" s="97" t="s">
        <v>92</v>
      </c>
      <c r="D73" s="98"/>
      <c r="E73" s="102">
        <v>20000</v>
      </c>
      <c r="F73" s="103"/>
      <c r="G73" s="20"/>
      <c r="H73" s="126"/>
      <c r="I73" s="127"/>
      <c r="J73" s="127"/>
      <c r="K73" s="127"/>
      <c r="L73" s="127"/>
      <c r="M73" s="127"/>
      <c r="N73" s="128"/>
      <c r="O73" s="87"/>
      <c r="P73" s="20"/>
    </row>
    <row r="74" spans="1:16" hidden="1" x14ac:dyDescent="0.3">
      <c r="A74" s="20"/>
      <c r="B74" s="20"/>
      <c r="C74" s="83" t="s">
        <v>99</v>
      </c>
      <c r="D74" s="83"/>
      <c r="E74" s="88" t="s">
        <v>100</v>
      </c>
      <c r="F74" s="89"/>
      <c r="G74" s="20"/>
      <c r="H74" s="20"/>
      <c r="I74" s="20"/>
      <c r="J74" s="20"/>
      <c r="K74" s="20"/>
      <c r="L74" s="20"/>
      <c r="M74" s="20"/>
      <c r="N74" s="20"/>
      <c r="O74" s="20"/>
      <c r="P74" s="20"/>
    </row>
    <row r="75" spans="1:16" hidden="1" x14ac:dyDescent="0.3">
      <c r="A75" s="20"/>
      <c r="B75" s="20"/>
      <c r="C75" s="90" t="s">
        <v>101</v>
      </c>
      <c r="D75" s="91"/>
      <c r="E75" s="112">
        <v>10</v>
      </c>
      <c r="F75" s="113"/>
      <c r="G75" s="20"/>
      <c r="H75" s="109" t="s">
        <v>102</v>
      </c>
      <c r="I75" s="110"/>
      <c r="J75" s="110"/>
      <c r="K75" s="110"/>
      <c r="L75" s="110"/>
      <c r="M75" s="110"/>
      <c r="N75" s="111"/>
      <c r="O75" s="48"/>
      <c r="P75" s="20"/>
    </row>
    <row r="76" spans="1:16" x14ac:dyDescent="0.3">
      <c r="A76" s="20"/>
      <c r="B76" s="20"/>
      <c r="C76" s="20"/>
      <c r="D76" s="20"/>
      <c r="E76" s="20"/>
      <c r="F76" s="20"/>
      <c r="G76" s="20"/>
      <c r="H76" s="20"/>
      <c r="I76" s="20"/>
      <c r="J76" s="20"/>
      <c r="K76" s="20"/>
      <c r="L76" s="20"/>
      <c r="M76" s="20"/>
      <c r="N76" s="20"/>
      <c r="O76" s="20"/>
      <c r="P76" s="20"/>
    </row>
    <row r="77" spans="1:16" x14ac:dyDescent="0.3">
      <c r="B77" s="20" t="s">
        <v>103</v>
      </c>
      <c r="E77" s="92"/>
    </row>
    <row r="78" spans="1:16" x14ac:dyDescent="0.3">
      <c r="B78" s="20" t="s">
        <v>104</v>
      </c>
      <c r="D78" s="93"/>
    </row>
  </sheetData>
  <sheetProtection algorithmName="SHA-512" hashValue="XghGYpLWK0QgrRJbdcxbdJidf2Uux9KSQdMaQHkGiCI6liWlmUerfgYTSf2yPYajx2sD6/uO3td5GplH57BWkw==" saltValue="ZzmK3FfEM3bRmvvRineuvA==" spinCount="100000" sheet="1" objects="1" scenarios="1"/>
  <mergeCells count="49">
    <mergeCell ref="Q25:R25"/>
    <mergeCell ref="H20:N20"/>
    <mergeCell ref="H21:N21"/>
    <mergeCell ref="H23:N23"/>
    <mergeCell ref="H24:N24"/>
    <mergeCell ref="H27:N27"/>
    <mergeCell ref="H26:N26"/>
    <mergeCell ref="B6:G6"/>
    <mergeCell ref="C15:F15"/>
    <mergeCell ref="H17:N17"/>
    <mergeCell ref="H18:N18"/>
    <mergeCell ref="H19:N19"/>
    <mergeCell ref="H29:N29"/>
    <mergeCell ref="H30:N30"/>
    <mergeCell ref="H31:N31"/>
    <mergeCell ref="H32:N32"/>
    <mergeCell ref="B39:G39"/>
    <mergeCell ref="H34:N34"/>
    <mergeCell ref="H39:N39"/>
    <mergeCell ref="H75:N75"/>
    <mergeCell ref="E71:F71"/>
    <mergeCell ref="E75:F75"/>
    <mergeCell ref="B48:G48"/>
    <mergeCell ref="H56:N56"/>
    <mergeCell ref="H57:N57"/>
    <mergeCell ref="H58:N58"/>
    <mergeCell ref="H59:N59"/>
    <mergeCell ref="B61:G61"/>
    <mergeCell ref="E63:F63"/>
    <mergeCell ref="H55:N55"/>
    <mergeCell ref="H65:N68"/>
    <mergeCell ref="H72:N73"/>
    <mergeCell ref="H70:N70"/>
    <mergeCell ref="C1:D1"/>
    <mergeCell ref="C73:D73"/>
    <mergeCell ref="C67:D67"/>
    <mergeCell ref="C68:D68"/>
    <mergeCell ref="E70:F70"/>
    <mergeCell ref="E72:F72"/>
    <mergeCell ref="E73:F73"/>
    <mergeCell ref="C70:D70"/>
    <mergeCell ref="C65:D65"/>
    <mergeCell ref="C66:D66"/>
    <mergeCell ref="E69:F69"/>
    <mergeCell ref="C72:D72"/>
    <mergeCell ref="B45:G45"/>
    <mergeCell ref="B42:G42"/>
    <mergeCell ref="B4:J4"/>
    <mergeCell ref="H28:N28"/>
  </mergeCells>
  <conditionalFormatting sqref="C34">
    <cfRule type="expression" dxfId="1" priority="1">
      <formula>$C$12="Ne"</formula>
    </cfRule>
  </conditionalFormatting>
  <conditionalFormatting sqref="D22 F22">
    <cfRule type="cellIs" dxfId="0" priority="2" operator="notEqual">
      <formula>1</formula>
    </cfRule>
  </conditionalFormatting>
  <dataValidations count="8">
    <dataValidation type="list" allowBlank="1" showInputMessage="1" showErrorMessage="1" sqref="C8" xr:uid="{00000000-0002-0000-0000-000000000000}">
      <formula1>"EU values, National values"</formula1>
    </dataValidation>
    <dataValidation type="list" allowBlank="1" showInputMessage="1" showErrorMessage="1" sqref="C12" xr:uid="{00000000-0002-0000-0000-000001000000}">
      <formula1>"Taip,Ne"</formula1>
    </dataValidation>
    <dataValidation type="list" allowBlank="1" showInputMessage="1" showErrorMessage="1" sqref="C12" xr:uid="{00000000-0002-0000-0000-000002000000}">
      <formula1>$H$83:$H$85</formula1>
    </dataValidation>
    <dataValidation type="list" allowBlank="1" showInputMessage="1" showErrorMessage="1" sqref="C13" xr:uid="{00000000-0002-0000-0000-000004000000}">
      <formula1>end_use</formula1>
    </dataValidation>
    <dataValidation type="list" allowBlank="1" showInputMessage="1" showErrorMessage="1" sqref="C10" xr:uid="{00000000-0002-0000-0000-000005000000}">
      <formula1>IE3IE4</formula1>
    </dataValidation>
    <dataValidation type="list" allowBlank="1" showInputMessage="1" showErrorMessage="1" sqref="C11" xr:uid="{00000000-0002-0000-0000-000006000000}">
      <formula1>sector</formula1>
    </dataValidation>
    <dataValidation type="list" allowBlank="1" showInputMessage="1" showErrorMessage="1" sqref="C9" xr:uid="{00000000-0002-0000-0000-000007000000}">
      <formula1>power</formula1>
    </dataValidation>
    <dataValidation type="list" allowBlank="1" showInputMessage="1" showErrorMessage="1" sqref="C17:C21 E17:E21" xr:uid="{A8366C04-4267-4EFF-88EF-D4120C1C5495}">
      <formula1>conversion_factor</formula1>
    </dataValidation>
  </dataValidation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65"/>
  <sheetViews>
    <sheetView showGridLines="0" zoomScaleNormal="100" workbookViewId="0"/>
  </sheetViews>
  <sheetFormatPr defaultColWidth="10.88671875" defaultRowHeight="15.75" x14ac:dyDescent="0.3"/>
  <cols>
    <col min="1" max="1" width="29.77734375" customWidth="1"/>
    <col min="2" max="2" width="16.44140625" customWidth="1"/>
    <col min="3" max="3" width="17.88671875" customWidth="1"/>
    <col min="4" max="4" width="10" customWidth="1"/>
    <col min="7" max="7" width="2.5546875" customWidth="1"/>
    <col min="13" max="13" width="2.6640625" customWidth="1"/>
  </cols>
  <sheetData>
    <row r="1" spans="1:3" ht="27" x14ac:dyDescent="0.45">
      <c r="A1" s="1" t="s">
        <v>4</v>
      </c>
    </row>
    <row r="2" spans="1:3" ht="33" x14ac:dyDescent="0.35">
      <c r="A2" s="2" t="s">
        <v>105</v>
      </c>
      <c r="B2" s="3" t="s">
        <v>106</v>
      </c>
      <c r="C2" s="3" t="s">
        <v>107</v>
      </c>
    </row>
    <row r="3" spans="1:3" x14ac:dyDescent="0.3">
      <c r="A3" s="8" t="s">
        <v>108</v>
      </c>
      <c r="B3" s="11">
        <v>133.30000000000001</v>
      </c>
      <c r="C3" s="12">
        <v>2.2813398011843931</v>
      </c>
    </row>
    <row r="4" spans="1:3" x14ac:dyDescent="0.3">
      <c r="A4" s="8" t="s">
        <v>109</v>
      </c>
      <c r="B4" s="11">
        <v>209.9</v>
      </c>
      <c r="C4" s="12">
        <v>1.6631285859362606</v>
      </c>
    </row>
    <row r="5" spans="1:3" x14ac:dyDescent="0.3">
      <c r="A5" s="8" t="s">
        <v>110</v>
      </c>
      <c r="B5" s="11">
        <v>201.96</v>
      </c>
      <c r="C5" s="12">
        <v>1.006997626587018</v>
      </c>
    </row>
    <row r="6" spans="1:3" x14ac:dyDescent="0.3">
      <c r="A6" s="8" t="s">
        <v>111</v>
      </c>
      <c r="B6" s="11">
        <v>266.76000000000005</v>
      </c>
      <c r="C6" s="12">
        <v>1.1187108392053828</v>
      </c>
    </row>
    <row r="7" spans="1:3" x14ac:dyDescent="0.3">
      <c r="A7" s="8" t="s">
        <v>112</v>
      </c>
      <c r="B7" s="11">
        <v>249.48000000000002</v>
      </c>
      <c r="C7" s="12">
        <v>1.1187108392053828</v>
      </c>
    </row>
    <row r="8" spans="1:3" x14ac:dyDescent="0.3">
      <c r="A8" s="8" t="s">
        <v>113</v>
      </c>
      <c r="B8" s="11">
        <v>0</v>
      </c>
      <c r="C8" s="12">
        <v>1.0008121069200384</v>
      </c>
    </row>
    <row r="9" spans="1:3" x14ac:dyDescent="0.3">
      <c r="A9" s="8" t="s">
        <v>114</v>
      </c>
      <c r="B9" s="11">
        <v>0</v>
      </c>
      <c r="C9" s="12">
        <v>1.0008121069200384</v>
      </c>
    </row>
    <row r="10" spans="1:3" x14ac:dyDescent="0.3">
      <c r="A10" s="8" t="s">
        <v>115</v>
      </c>
      <c r="B10" s="11">
        <v>0</v>
      </c>
      <c r="C10" s="12">
        <v>1.0008121069200384</v>
      </c>
    </row>
    <row r="11" spans="1:3" x14ac:dyDescent="0.3">
      <c r="A11" s="8" t="s">
        <v>116</v>
      </c>
      <c r="B11" s="11">
        <v>0</v>
      </c>
      <c r="C11" s="12">
        <v>1.0320594242406544</v>
      </c>
    </row>
    <row r="12" spans="1:3" x14ac:dyDescent="0.3">
      <c r="A12" s="8" t="s">
        <v>117</v>
      </c>
      <c r="B12" s="11">
        <v>0</v>
      </c>
      <c r="C12" s="12">
        <v>1.0008121069200384</v>
      </c>
    </row>
    <row r="13" spans="1:3" x14ac:dyDescent="0.3">
      <c r="A13" s="8" t="s">
        <v>118</v>
      </c>
      <c r="B13" s="11">
        <v>0</v>
      </c>
      <c r="C13" s="12">
        <v>1.0008121069200384</v>
      </c>
    </row>
    <row r="14" spans="1:3" x14ac:dyDescent="0.3">
      <c r="A14" s="8" t="s">
        <v>119</v>
      </c>
      <c r="B14" s="11">
        <v>258.84000000000003</v>
      </c>
      <c r="C14" s="12">
        <v>1.1187108392053828</v>
      </c>
    </row>
    <row r="15" spans="1:3" x14ac:dyDescent="0.3">
      <c r="A15" s="8" t="s">
        <v>120</v>
      </c>
      <c r="B15" s="11">
        <v>227.16000000000003</v>
      </c>
      <c r="C15" s="12">
        <v>1.1187108392053828</v>
      </c>
    </row>
    <row r="16" spans="1:3" x14ac:dyDescent="0.3">
      <c r="A16" s="8" t="s">
        <v>121</v>
      </c>
      <c r="B16" s="11">
        <v>263.88000000000005</v>
      </c>
      <c r="C16" s="12">
        <v>1.1187108392053828</v>
      </c>
    </row>
    <row r="17" spans="1:3" x14ac:dyDescent="0.3">
      <c r="A17" s="8" t="s">
        <v>122</v>
      </c>
      <c r="B17" s="11">
        <v>231.12000000000003</v>
      </c>
      <c r="C17" s="12">
        <v>1.1187108392053828</v>
      </c>
    </row>
    <row r="18" spans="1:3" x14ac:dyDescent="0.3">
      <c r="A18" s="8" t="s">
        <v>123</v>
      </c>
      <c r="B18" s="11">
        <v>351.00000000000006</v>
      </c>
      <c r="C18" s="12">
        <v>1.1187108392053828</v>
      </c>
    </row>
    <row r="19" spans="1:3" x14ac:dyDescent="0.3">
      <c r="A19" s="8" t="s">
        <v>124</v>
      </c>
      <c r="B19" s="11">
        <v>207.36</v>
      </c>
      <c r="C19" s="12">
        <v>1.1187108392053828</v>
      </c>
    </row>
    <row r="20" spans="1:3" x14ac:dyDescent="0.3">
      <c r="A20" s="8" t="s">
        <v>125</v>
      </c>
      <c r="B20" s="11">
        <v>278.64000000000004</v>
      </c>
      <c r="C20" s="12">
        <v>1.1187108392053828</v>
      </c>
    </row>
    <row r="21" spans="1:3" x14ac:dyDescent="0.3">
      <c r="A21" s="8" t="s">
        <v>126</v>
      </c>
      <c r="B21" s="11">
        <v>263.88000000000005</v>
      </c>
      <c r="C21" s="12">
        <v>1.1187108392053828</v>
      </c>
    </row>
    <row r="22" spans="1:3" x14ac:dyDescent="0.3">
      <c r="A22" s="8" t="s">
        <v>127</v>
      </c>
      <c r="B22" s="11">
        <v>263.88000000000005</v>
      </c>
      <c r="C22" s="12">
        <v>1.1187108392053828</v>
      </c>
    </row>
    <row r="23" spans="1:3" x14ac:dyDescent="0.3">
      <c r="A23" s="8" t="s">
        <v>128</v>
      </c>
      <c r="B23" s="11">
        <v>353.88000000000005</v>
      </c>
      <c r="C23" s="12">
        <v>1.0023608529460037</v>
      </c>
    </row>
    <row r="24" spans="1:3" x14ac:dyDescent="0.3">
      <c r="A24" s="8" t="s">
        <v>129</v>
      </c>
      <c r="B24" s="11">
        <v>363.6</v>
      </c>
      <c r="C24" s="12">
        <v>1.0023608529460037</v>
      </c>
    </row>
    <row r="25" spans="1:3" x14ac:dyDescent="0.3">
      <c r="A25" s="8" t="s">
        <v>130</v>
      </c>
      <c r="B25" s="11">
        <v>0</v>
      </c>
      <c r="C25" s="12">
        <v>1.0008121069200384</v>
      </c>
    </row>
    <row r="26" spans="1:3" x14ac:dyDescent="0.3">
      <c r="A26" s="8" t="s">
        <v>131</v>
      </c>
      <c r="B26" s="11">
        <v>290.52000000000004</v>
      </c>
      <c r="C26" s="12">
        <v>1.0023608529460037</v>
      </c>
    </row>
    <row r="27" spans="1:3" x14ac:dyDescent="0.3">
      <c r="A27" s="8" t="s">
        <v>132</v>
      </c>
      <c r="B27" s="11">
        <v>385.20000000000005</v>
      </c>
      <c r="C27" s="12">
        <v>1.0023608529460037</v>
      </c>
    </row>
    <row r="28" spans="1:3" x14ac:dyDescent="0.3">
      <c r="A28" s="8" t="s">
        <v>133</v>
      </c>
      <c r="B28" s="11">
        <v>340.56000000000006</v>
      </c>
      <c r="C28" s="12">
        <v>1.0023608529460037</v>
      </c>
    </row>
    <row r="29" spans="1:3" x14ac:dyDescent="0.3">
      <c r="A29" s="8" t="s">
        <v>134</v>
      </c>
      <c r="B29" s="11">
        <v>351.00000000000006</v>
      </c>
      <c r="C29" s="12">
        <v>1.0023608529460037</v>
      </c>
    </row>
    <row r="30" spans="1:3" x14ac:dyDescent="0.3">
      <c r="A30" s="8" t="s">
        <v>135</v>
      </c>
      <c r="B30" s="11">
        <v>345.96000000000004</v>
      </c>
      <c r="C30" s="12">
        <v>1.0023608529460037</v>
      </c>
    </row>
    <row r="31" spans="1:3" x14ac:dyDescent="0.3">
      <c r="A31" s="8" t="s">
        <v>136</v>
      </c>
      <c r="B31" s="11">
        <v>340.56000000000006</v>
      </c>
      <c r="C31" s="12">
        <v>1.0023608529460037</v>
      </c>
    </row>
    <row r="32" spans="1:3" x14ac:dyDescent="0.3">
      <c r="A32" s="8" t="s">
        <v>137</v>
      </c>
      <c r="B32" s="11">
        <v>514.80000000000007</v>
      </c>
      <c r="C32" s="12">
        <v>1.0000437657748948</v>
      </c>
    </row>
    <row r="33" spans="1:5" x14ac:dyDescent="0.3">
      <c r="A33" s="8" t="s">
        <v>138</v>
      </c>
      <c r="B33" s="11">
        <v>936.00000000000011</v>
      </c>
      <c r="C33" s="12">
        <v>1.1020923472909578</v>
      </c>
    </row>
    <row r="34" spans="1:5" x14ac:dyDescent="0.3">
      <c r="A34" s="8" t="s">
        <v>139</v>
      </c>
      <c r="B34" s="11">
        <v>159.84</v>
      </c>
      <c r="C34" s="12">
        <v>1.1020923472909578</v>
      </c>
    </row>
    <row r="35" spans="1:5" x14ac:dyDescent="0.3">
      <c r="A35" s="8" t="s">
        <v>140</v>
      </c>
      <c r="B35" s="11">
        <v>655.20000000000005</v>
      </c>
      <c r="C35" s="12">
        <v>1.1020923472909578</v>
      </c>
    </row>
    <row r="36" spans="1:5" x14ac:dyDescent="0.3">
      <c r="A36" s="8" t="s">
        <v>141</v>
      </c>
      <c r="B36" s="11">
        <v>385.20000000000005</v>
      </c>
      <c r="C36" s="12">
        <v>0.99999999999999978</v>
      </c>
    </row>
    <row r="37" spans="1:5" x14ac:dyDescent="0.3">
      <c r="A37" s="8" t="s">
        <v>142</v>
      </c>
      <c r="B37" s="11">
        <v>381.6</v>
      </c>
      <c r="C37" s="12">
        <v>0.99999999999999978</v>
      </c>
    </row>
    <row r="38" spans="1:5" ht="27" x14ac:dyDescent="0.45">
      <c r="A38" s="1" t="s">
        <v>143</v>
      </c>
    </row>
    <row r="39" spans="1:5" x14ac:dyDescent="0.3">
      <c r="B39" s="6"/>
      <c r="C39" s="6"/>
    </row>
    <row r="40" spans="1:5" x14ac:dyDescent="0.3">
      <c r="A40" s="2" t="s">
        <v>144</v>
      </c>
      <c r="B40" s="2" t="s">
        <v>145</v>
      </c>
      <c r="C40" s="2" t="s">
        <v>146</v>
      </c>
      <c r="D40" s="2" t="s">
        <v>86</v>
      </c>
      <c r="E40" s="2" t="s">
        <v>87</v>
      </c>
    </row>
    <row r="41" spans="1:5" x14ac:dyDescent="0.3">
      <c r="A41" s="8" t="s">
        <v>147</v>
      </c>
      <c r="B41" s="8">
        <v>3.2</v>
      </c>
      <c r="C41" s="9">
        <v>81.908124999999998</v>
      </c>
      <c r="D41" s="9">
        <v>86.456249999999997</v>
      </c>
      <c r="E41" s="9">
        <v>89.08</v>
      </c>
    </row>
    <row r="42" spans="1:5" x14ac:dyDescent="0.3">
      <c r="A42" s="14" t="s">
        <v>148</v>
      </c>
      <c r="B42" s="8">
        <v>34.299999999999997</v>
      </c>
      <c r="C42" s="9">
        <v>91.173333333333332</v>
      </c>
      <c r="D42" s="9">
        <v>93.25777777777779</v>
      </c>
      <c r="E42" s="9">
        <v>94.617777777777775</v>
      </c>
    </row>
    <row r="43" spans="1:5" x14ac:dyDescent="0.3">
      <c r="A43" s="8" t="s">
        <v>149</v>
      </c>
      <c r="B43" s="8">
        <v>201.5</v>
      </c>
      <c r="C43" s="9">
        <v>94.250624999999999</v>
      </c>
      <c r="D43" s="9">
        <v>95.687499999999986</v>
      </c>
      <c r="E43" s="9">
        <v>96.434999999999988</v>
      </c>
    </row>
    <row r="44" spans="1:5" x14ac:dyDescent="0.3">
      <c r="A44" s="8" t="s">
        <v>150</v>
      </c>
      <c r="B44" s="8">
        <v>587.5</v>
      </c>
      <c r="C44" s="9">
        <v>94.534999999999997</v>
      </c>
      <c r="D44" s="9">
        <v>95.939999999999984</v>
      </c>
      <c r="E44" s="9">
        <v>96.61999999999999</v>
      </c>
    </row>
    <row r="47" spans="1:5" ht="31.5" x14ac:dyDescent="0.3">
      <c r="A47" s="10" t="s">
        <v>151</v>
      </c>
      <c r="B47" s="10" t="s">
        <v>152</v>
      </c>
    </row>
    <row r="48" spans="1:5" x14ac:dyDescent="0.3">
      <c r="A48" s="8" t="s">
        <v>153</v>
      </c>
      <c r="B48" s="8">
        <v>0.28000000000000003</v>
      </c>
    </row>
    <row r="49" spans="1:5" x14ac:dyDescent="0.3">
      <c r="A49" s="8" t="s">
        <v>154</v>
      </c>
      <c r="B49" s="8">
        <v>0.28000000000000003</v>
      </c>
    </row>
    <row r="50" spans="1:5" x14ac:dyDescent="0.3">
      <c r="A50" s="8" t="s">
        <v>155</v>
      </c>
      <c r="B50" s="8">
        <v>0.12</v>
      </c>
    </row>
    <row r="51" spans="1:5" x14ac:dyDescent="0.3">
      <c r="A51" s="8" t="s">
        <v>156</v>
      </c>
      <c r="B51" s="8">
        <v>0.12</v>
      </c>
    </row>
    <row r="52" spans="1:5" x14ac:dyDescent="0.3">
      <c r="A52" s="8" t="s">
        <v>157</v>
      </c>
      <c r="B52" s="8">
        <v>0.12</v>
      </c>
    </row>
    <row r="53" spans="1:5" x14ac:dyDescent="0.3">
      <c r="A53" s="8" t="s">
        <v>158</v>
      </c>
      <c r="B53" s="8">
        <v>0.12</v>
      </c>
    </row>
    <row r="55" spans="1:5" ht="31.5" x14ac:dyDescent="0.3">
      <c r="A55" s="10" t="s">
        <v>10</v>
      </c>
      <c r="B55" s="10" t="s">
        <v>159</v>
      </c>
    </row>
    <row r="56" spans="1:5" x14ac:dyDescent="0.3">
      <c r="A56" s="8" t="s">
        <v>160</v>
      </c>
      <c r="B56" s="8">
        <v>1920</v>
      </c>
    </row>
    <row r="57" spans="1:5" x14ac:dyDescent="0.3">
      <c r="A57" s="8" t="s">
        <v>161</v>
      </c>
      <c r="B57" s="8">
        <v>3840</v>
      </c>
    </row>
    <row r="58" spans="1:5" x14ac:dyDescent="0.3">
      <c r="A58" s="8" t="s">
        <v>162</v>
      </c>
      <c r="B58" s="8">
        <v>4608</v>
      </c>
      <c r="D58" s="7"/>
      <c r="E58" s="7"/>
    </row>
    <row r="59" spans="1:5" x14ac:dyDescent="0.3">
      <c r="A59" s="8" t="s">
        <v>163</v>
      </c>
      <c r="B59" s="8">
        <v>5376</v>
      </c>
      <c r="D59" s="7"/>
      <c r="E59" s="7"/>
    </row>
    <row r="60" spans="1:5" x14ac:dyDescent="0.3">
      <c r="A60" s="8" t="s">
        <v>164</v>
      </c>
      <c r="B60" s="8">
        <v>5760</v>
      </c>
      <c r="D60" s="7"/>
      <c r="E60" s="7"/>
    </row>
    <row r="61" spans="1:5" x14ac:dyDescent="0.3">
      <c r="A61" s="8" t="s">
        <v>165</v>
      </c>
      <c r="B61" s="8">
        <v>6912</v>
      </c>
      <c r="D61" s="7"/>
      <c r="E61" s="7"/>
    </row>
    <row r="62" spans="1:5" x14ac:dyDescent="0.3">
      <c r="A62" s="8" t="s">
        <v>166</v>
      </c>
      <c r="B62" s="8">
        <v>8064</v>
      </c>
    </row>
    <row r="63" spans="1:5" x14ac:dyDescent="0.3">
      <c r="A63" s="8" t="s">
        <v>167</v>
      </c>
      <c r="B63" s="8">
        <v>8760</v>
      </c>
    </row>
    <row r="64" spans="1:5" x14ac:dyDescent="0.3">
      <c r="A64" s="8" t="s">
        <v>168</v>
      </c>
      <c r="B64" s="8">
        <v>1480</v>
      </c>
    </row>
    <row r="65" spans="1:2" x14ac:dyDescent="0.3">
      <c r="A65" s="13"/>
      <c r="B65" s="13"/>
    </row>
  </sheetData>
  <pageMargins left="0.7" right="0.7" top="0.78740157499999996" bottom="0.78740157499999996"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37"/>
  <sheetViews>
    <sheetView showGridLines="0" workbookViewId="0"/>
  </sheetViews>
  <sheetFormatPr defaultColWidth="10.88671875" defaultRowHeight="15.75" x14ac:dyDescent="0.3"/>
  <cols>
    <col min="1" max="1" width="29.77734375" customWidth="1"/>
    <col min="2" max="2" width="16.77734375" customWidth="1"/>
    <col min="3" max="3" width="15.21875" customWidth="1"/>
  </cols>
  <sheetData>
    <row r="1" spans="1:3" ht="27" x14ac:dyDescent="0.45">
      <c r="A1" s="1" t="s">
        <v>4</v>
      </c>
    </row>
    <row r="2" spans="1:3" ht="33" x14ac:dyDescent="0.35">
      <c r="A2" s="2" t="s">
        <v>105</v>
      </c>
      <c r="B2" s="3" t="s">
        <v>106</v>
      </c>
      <c r="C2" s="3" t="s">
        <v>107</v>
      </c>
    </row>
    <row r="3" spans="1:3" x14ac:dyDescent="0.3">
      <c r="A3" s="8" t="s">
        <v>108</v>
      </c>
      <c r="B3" s="4"/>
      <c r="C3" s="5"/>
    </row>
    <row r="4" spans="1:3" x14ac:dyDescent="0.3">
      <c r="A4" s="8" t="s">
        <v>109</v>
      </c>
      <c r="B4" s="4"/>
      <c r="C4" s="5"/>
    </row>
    <row r="5" spans="1:3" x14ac:dyDescent="0.3">
      <c r="A5" s="8" t="s">
        <v>110</v>
      </c>
      <c r="B5" s="4"/>
      <c r="C5" s="5"/>
    </row>
    <row r="6" spans="1:3" x14ac:dyDescent="0.3">
      <c r="A6" s="8" t="s">
        <v>111</v>
      </c>
      <c r="B6" s="4"/>
      <c r="C6" s="5"/>
    </row>
    <row r="7" spans="1:3" x14ac:dyDescent="0.3">
      <c r="A7" s="8" t="s">
        <v>112</v>
      </c>
      <c r="B7" s="4"/>
      <c r="C7" s="5"/>
    </row>
    <row r="8" spans="1:3" x14ac:dyDescent="0.3">
      <c r="A8" s="8" t="s">
        <v>113</v>
      </c>
      <c r="B8" s="4"/>
      <c r="C8" s="5"/>
    </row>
    <row r="9" spans="1:3" x14ac:dyDescent="0.3">
      <c r="A9" s="8" t="s">
        <v>114</v>
      </c>
      <c r="B9" s="4"/>
      <c r="C9" s="5"/>
    </row>
    <row r="10" spans="1:3" x14ac:dyDescent="0.3">
      <c r="A10" s="8" t="s">
        <v>115</v>
      </c>
      <c r="B10" s="4"/>
      <c r="C10" s="5"/>
    </row>
    <row r="11" spans="1:3" x14ac:dyDescent="0.3">
      <c r="A11" s="8" t="s">
        <v>116</v>
      </c>
      <c r="B11" s="4"/>
      <c r="C11" s="5"/>
    </row>
    <row r="12" spans="1:3" x14ac:dyDescent="0.3">
      <c r="A12" s="8" t="s">
        <v>117</v>
      </c>
      <c r="B12" s="4"/>
      <c r="C12" s="5"/>
    </row>
    <row r="13" spans="1:3" x14ac:dyDescent="0.3">
      <c r="A13" s="8" t="s">
        <v>118</v>
      </c>
      <c r="B13" s="4"/>
      <c r="C13" s="5"/>
    </row>
    <row r="14" spans="1:3" x14ac:dyDescent="0.3">
      <c r="A14" s="8" t="s">
        <v>119</v>
      </c>
      <c r="B14" s="4"/>
      <c r="C14" s="5"/>
    </row>
    <row r="15" spans="1:3" x14ac:dyDescent="0.3">
      <c r="A15" s="8" t="s">
        <v>120</v>
      </c>
      <c r="B15" s="4"/>
      <c r="C15" s="5"/>
    </row>
    <row r="16" spans="1:3" x14ac:dyDescent="0.3">
      <c r="A16" s="8" t="s">
        <v>121</v>
      </c>
      <c r="B16" s="4"/>
      <c r="C16" s="5"/>
    </row>
    <row r="17" spans="1:3" x14ac:dyDescent="0.3">
      <c r="A17" s="8" t="s">
        <v>122</v>
      </c>
      <c r="B17" s="4"/>
      <c r="C17" s="5"/>
    </row>
    <row r="18" spans="1:3" x14ac:dyDescent="0.3">
      <c r="A18" s="8" t="s">
        <v>123</v>
      </c>
      <c r="B18" s="4"/>
      <c r="C18" s="5"/>
    </row>
    <row r="19" spans="1:3" x14ac:dyDescent="0.3">
      <c r="A19" s="8" t="s">
        <v>124</v>
      </c>
      <c r="B19" s="4"/>
      <c r="C19" s="5"/>
    </row>
    <row r="20" spans="1:3" x14ac:dyDescent="0.3">
      <c r="A20" s="8" t="s">
        <v>125</v>
      </c>
      <c r="B20" s="4"/>
      <c r="C20" s="5"/>
    </row>
    <row r="21" spans="1:3" x14ac:dyDescent="0.3">
      <c r="A21" s="8" t="s">
        <v>126</v>
      </c>
      <c r="B21" s="4"/>
      <c r="C21" s="5"/>
    </row>
    <row r="22" spans="1:3" x14ac:dyDescent="0.3">
      <c r="A22" s="8" t="s">
        <v>127</v>
      </c>
      <c r="B22" s="4"/>
      <c r="C22" s="5"/>
    </row>
    <row r="23" spans="1:3" x14ac:dyDescent="0.3">
      <c r="A23" s="8" t="s">
        <v>128</v>
      </c>
      <c r="B23" s="4"/>
      <c r="C23" s="5"/>
    </row>
    <row r="24" spans="1:3" x14ac:dyDescent="0.3">
      <c r="A24" s="8" t="s">
        <v>129</v>
      </c>
      <c r="B24" s="4"/>
      <c r="C24" s="5"/>
    </row>
    <row r="25" spans="1:3" x14ac:dyDescent="0.3">
      <c r="A25" s="8" t="s">
        <v>130</v>
      </c>
      <c r="B25" s="4"/>
      <c r="C25" s="5"/>
    </row>
    <row r="26" spans="1:3" x14ac:dyDescent="0.3">
      <c r="A26" s="8" t="s">
        <v>131</v>
      </c>
      <c r="B26" s="4"/>
      <c r="C26" s="5"/>
    </row>
    <row r="27" spans="1:3" x14ac:dyDescent="0.3">
      <c r="A27" s="8" t="s">
        <v>132</v>
      </c>
      <c r="B27" s="4"/>
      <c r="C27" s="5"/>
    </row>
    <row r="28" spans="1:3" x14ac:dyDescent="0.3">
      <c r="A28" s="8" t="s">
        <v>133</v>
      </c>
      <c r="B28" s="4"/>
      <c r="C28" s="5"/>
    </row>
    <row r="29" spans="1:3" x14ac:dyDescent="0.3">
      <c r="A29" s="8" t="s">
        <v>134</v>
      </c>
      <c r="B29" s="4"/>
      <c r="C29" s="5"/>
    </row>
    <row r="30" spans="1:3" x14ac:dyDescent="0.3">
      <c r="A30" s="8" t="s">
        <v>135</v>
      </c>
      <c r="B30" s="4"/>
      <c r="C30" s="5"/>
    </row>
    <row r="31" spans="1:3" x14ac:dyDescent="0.3">
      <c r="A31" s="8" t="s">
        <v>136</v>
      </c>
      <c r="B31" s="4"/>
      <c r="C31" s="5"/>
    </row>
    <row r="32" spans="1:3" x14ac:dyDescent="0.3">
      <c r="A32" s="8" t="s">
        <v>137</v>
      </c>
      <c r="B32" s="4"/>
      <c r="C32" s="5"/>
    </row>
    <row r="33" spans="1:3" x14ac:dyDescent="0.3">
      <c r="A33" s="8" t="s">
        <v>138</v>
      </c>
      <c r="B33" s="4"/>
      <c r="C33" s="5"/>
    </row>
    <row r="34" spans="1:3" x14ac:dyDescent="0.3">
      <c r="A34" s="8" t="s">
        <v>139</v>
      </c>
      <c r="B34" s="4"/>
      <c r="C34" s="5"/>
    </row>
    <row r="35" spans="1:3" x14ac:dyDescent="0.3">
      <c r="A35" s="8" t="s">
        <v>140</v>
      </c>
      <c r="B35" s="4"/>
      <c r="C35" s="5"/>
    </row>
    <row r="36" spans="1:3" x14ac:dyDescent="0.3">
      <c r="A36" s="8" t="s">
        <v>141</v>
      </c>
      <c r="B36" s="4"/>
      <c r="C36" s="5"/>
    </row>
    <row r="37" spans="1:3" x14ac:dyDescent="0.3">
      <c r="A37" s="8" t="s">
        <v>142</v>
      </c>
      <c r="B37" s="4"/>
      <c r="C37" s="5"/>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b82805b-4725-417c-9992-107fa9b8f2e4" xsi:nil="true"/>
    <lcf76f155ced4ddcb4097134ff3c332f xmlns="7af2ff67-f640-4663-86b7-2e5cebfb94e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33864966CB50E49BF88104A03464217" ma:contentTypeVersion="18" ma:contentTypeDescription="Create a new document." ma:contentTypeScope="" ma:versionID="53abc3e201a2541a33378661f52c8b6f">
  <xsd:schema xmlns:xsd="http://www.w3.org/2001/XMLSchema" xmlns:xs="http://www.w3.org/2001/XMLSchema" xmlns:p="http://schemas.microsoft.com/office/2006/metadata/properties" xmlns:ns2="52cb1114-a659-49af-a8a1-f8a6abfefc25" xmlns:ns3="7af2ff67-f640-4663-86b7-2e5cebfb94ed" xmlns:ns4="57ced1c0-dd17-4bc1-a49b-8d58a8b9fb5a" xmlns:ns5="fb82805b-4725-417c-9992-107fa9b8f2e4" targetNamespace="http://schemas.microsoft.com/office/2006/metadata/properties" ma:root="true" ma:fieldsID="66bb9dc6b23652225753adba378b6cb9" ns2:_="" ns3:_="" ns4:_="" ns5:_="">
    <xsd:import namespace="52cb1114-a659-49af-a8a1-f8a6abfefc25"/>
    <xsd:import namespace="7af2ff67-f640-4663-86b7-2e5cebfb94ed"/>
    <xsd:import namespace="57ced1c0-dd17-4bc1-a49b-8d58a8b9fb5a"/>
    <xsd:import namespace="fb82805b-4725-417c-9992-107fa9b8f2e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MediaServiceDateTaken" minOccurs="0"/>
                <xsd:element ref="ns3:MediaServiceLocation" minOccurs="0"/>
                <xsd:element ref="ns3:MediaServiceOCR" minOccurs="0"/>
                <xsd:element ref="ns3:MediaServiceAutoKeyPoints" minOccurs="0"/>
                <xsd:element ref="ns3:MediaServiceKeyPoints" minOccurs="0"/>
                <xsd:element ref="ns3:MediaLengthInSeconds" minOccurs="0"/>
                <xsd:element ref="ns4:SharedWithUsers" minOccurs="0"/>
                <xsd:element ref="ns4:SharedWithDetails" minOccurs="0"/>
                <xsd:element ref="ns3:lcf76f155ced4ddcb4097134ff3c332f" minOccurs="0"/>
                <xsd:element ref="ns5: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cb1114-a659-49af-a8a1-f8a6abfefc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f2ff67-f640-4663-86b7-2e5cebfb94ed" elementFormDefault="qualified">
    <xsd:import namespace="http://schemas.microsoft.com/office/2006/documentManagement/types"/>
    <xsd:import namespace="http://schemas.microsoft.com/office/infopath/2007/PartnerControls"/>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fe007ef-8a7e-48e5-8dff-502010a2c3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ced1c0-dd17-4bc1-a49b-8d58a8b9fb5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82805b-4725-417c-9992-107fa9b8f2e4"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f9010d5f-6a6f-42e9-890d-edf45aeb584d}" ma:internalName="TaxCatchAll" ma:showField="CatchAllData" ma:web="fb82805b-4725-417c-9992-107fa9b8f2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0DA8F2-02E3-4513-8BDA-35F160FD365A}">
  <ds:schemaRefs>
    <ds:schemaRef ds:uri="http://schemas.openxmlformats.org/package/2006/metadata/core-properties"/>
    <ds:schemaRef ds:uri="57ced1c0-dd17-4bc1-a49b-8d58a8b9fb5a"/>
    <ds:schemaRef ds:uri="http://schemas.microsoft.com/office/2006/documentManagement/types"/>
    <ds:schemaRef ds:uri="http://purl.org/dc/dcmitype/"/>
    <ds:schemaRef ds:uri="http://schemas.microsoft.com/office/infopath/2007/PartnerControls"/>
    <ds:schemaRef ds:uri="http://purl.org/dc/elements/1.1/"/>
    <ds:schemaRef ds:uri="http://purl.org/dc/terms/"/>
    <ds:schemaRef ds:uri="7af2ff67-f640-4663-86b7-2e5cebfb94ed"/>
    <ds:schemaRef ds:uri="fb82805b-4725-417c-9992-107fa9b8f2e4"/>
    <ds:schemaRef ds:uri="52cb1114-a659-49af-a8a1-f8a6abfefc25"/>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344AE38-993F-4650-9765-675999B2A21B}"/>
</file>

<file path=customXml/itemProps3.xml><?xml version="1.0" encoding="utf-8"?>
<ds:datastoreItem xmlns:ds="http://schemas.openxmlformats.org/officeDocument/2006/customXml" ds:itemID="{1B61AC17-B37F-438C-9C79-FFDA9FC159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vt:i4>
      </vt:variant>
    </vt:vector>
  </HeadingPairs>
  <TitlesOfParts>
    <vt:vector size="7" baseType="lpstr">
      <vt:lpstr>Skaičiuoklė</vt:lpstr>
      <vt:lpstr>conversion_factor</vt:lpstr>
      <vt:lpstr>end_use</vt:lpstr>
      <vt:lpstr>IE3IE4</vt:lpstr>
      <vt:lpstr>YN</vt:lpstr>
      <vt:lpstr>power</vt:lpstr>
      <vt:lpstr>sector</vt:lpstr>
    </vt:vector>
  </TitlesOfParts>
  <Manager/>
  <Company>VITO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Nele Renders</dc:creator>
  <cp:keywords/>
  <dc:description/>
  <cp:lastModifiedBy>Mindaugas Mižutavičius</cp:lastModifiedBy>
  <cp:revision/>
  <dcterms:created xsi:type="dcterms:W3CDTF">2020-10-11T17:50:14Z</dcterms:created>
  <dcterms:modified xsi:type="dcterms:W3CDTF">2024-03-05T07:13:14Z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0x010100E33864966CB50E49BF88104A03464217</vt:lpwstr>
  </property>
  <property fmtid="{D5CDD505-2E9C-101B-9397-08002B2CF9AE}" pid="3" name="MediaServiceImageTags">
    <vt:lpwstr/>
  </property>
</Properties>
</file>