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https://ltenergagen.sharepoint.com/sites/intra/doc/EVE skyrius/0. PROJEKTAI/EnsmovPlus/WP4_veiklos_igyvendinimas/Pasiruosimas susitikimui su ESS imonemis/Skaiciuokles/"/>
    </mc:Choice>
  </mc:AlternateContent>
  <xr:revisionPtr revIDLastSave="55" documentId="13_ncr:1_{E4869F0A-0169-44A9-B058-10D7A9C54829}" xr6:coauthVersionLast="47" xr6:coauthVersionMax="47" xr10:uidLastSave="{E3D1AC77-DB9A-4B85-8CBF-06D295EDE5D9}"/>
  <workbookProtection workbookAlgorithmName="SHA-512" workbookHashValue="+FeeSxVqn2HaS9zOZ5VwBZ2NoZ/pRtsaaDgTDsZCjUpZRUJGAQJWALRyW8WxRO/rnIq830VLXgieu8kmaQX8bw==" workbookSaltValue="bbO7UoN2WA6tDUezMAaaGA==" workbookSpinCount="100000" lockStructure="1"/>
  <bookViews>
    <workbookView xWindow="28680" yWindow="-120" windowWidth="29040" windowHeight="15720" xr2:uid="{00000000-000D-0000-FFFF-FFFF00000000}"/>
  </bookViews>
  <sheets>
    <sheet name="Skaičiuoklė" sheetId="6" r:id="rId1"/>
    <sheet name="EU Values" sheetId="7" state="veryHidden" r:id="rId2"/>
    <sheet name="National Values" sheetId="9"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6" l="1"/>
  <c r="D28" i="6"/>
  <c r="D27" i="6"/>
  <c r="D26" i="6"/>
  <c r="E35" i="6" l="1"/>
  <c r="E34" i="6"/>
  <c r="E33" i="6"/>
  <c r="C58" i="6" l="1"/>
  <c r="E58" i="6" l="1"/>
  <c r="E57" i="6"/>
  <c r="F20" i="6"/>
  <c r="D20" i="6"/>
  <c r="F19" i="6"/>
  <c r="D19" i="6"/>
  <c r="C59" i="6" l="1"/>
  <c r="E59" i="6"/>
  <c r="C60" i="6"/>
  <c r="E60" i="6"/>
  <c r="F18" i="6"/>
  <c r="D18" i="6"/>
</calcChain>
</file>

<file path=xl/sharedStrings.xml><?xml version="1.0" encoding="utf-8"?>
<sst xmlns="http://schemas.openxmlformats.org/spreadsheetml/2006/main" count="219" uniqueCount="152">
  <si>
    <t>Į šia spalva pažymėtus langelius reikia įvesti duomenis</t>
  </si>
  <si>
    <t>Energijos sutaupymo skaičiavimas. Elektromobiliai</t>
  </si>
  <si>
    <t>Data Input</t>
  </si>
  <si>
    <t>Conversion factors</t>
  </si>
  <si>
    <t>EU values for GHG emissions and conversion factors from final to primary energy savings are provided by streamSAVE. If you want to use national values, please fill in the relevant values in the corresponding table in sheet "National values".</t>
  </si>
  <si>
    <t>Implementation year</t>
  </si>
  <si>
    <t>Indicative values depend on the year the action is implemented. Please choose an option for the calculation.</t>
  </si>
  <si>
    <t>Reference vehicle</t>
  </si>
  <si>
    <t>Indicative values are available for different vehicle types. Please choose an option for the calculation.</t>
  </si>
  <si>
    <t>Share of energy carriers</t>
  </si>
  <si>
    <t>before implementation</t>
  </si>
  <si>
    <t>share</t>
  </si>
  <si>
    <t>after implementation</t>
  </si>
  <si>
    <t>Parameter explanation</t>
  </si>
  <si>
    <t>Input energy of appliance before and after implementing the energy saving action</t>
  </si>
  <si>
    <t>total share</t>
  </si>
  <si>
    <t>Checksum for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</si>
  <si>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</si>
  <si>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</si>
  <si>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</si>
  <si>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</si>
  <si>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</si>
  <si>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</si>
  <si>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r>
      <t>Konvertavimas iš litrų į energijos vienetus, siekiant nustatyti sFEC</t>
    </r>
    <r>
      <rPr>
        <b/>
        <vertAlign val="subscript"/>
        <sz val="14"/>
        <color theme="4"/>
        <rFont val="Franklin Gothic Book"/>
        <family val="2"/>
        <charset val="186"/>
        <scheme val="minor"/>
      </rPr>
      <t>Ref</t>
    </r>
  </si>
  <si>
    <t>Įrašykite transporto priemonės kuro sąnaudas l/100 km vienai kuro rūšiai</t>
  </si>
  <si>
    <t>Kuro rūšis</t>
  </si>
  <si>
    <t>Kuro sąnaudos</t>
  </si>
  <si>
    <t>l/100 km</t>
  </si>
  <si>
    <t>kWh/100 km</t>
  </si>
  <si>
    <t>Benzinas</t>
  </si>
  <si>
    <t>Dyzelinas</t>
  </si>
  <si>
    <t>SND</t>
  </si>
  <si>
    <t>Įgyvendintos energijos taupymo priemonės duomenys*</t>
  </si>
  <si>
    <t>Faktiniai įvesties duomenys</t>
  </si>
  <si>
    <t>Indicative Values</t>
  </si>
  <si>
    <t>Unit</t>
  </si>
  <si>
    <t>Dydžio paaiškinimas</t>
  </si>
  <si>
    <t>Rekomenduojamas duomenų šaltinis**</t>
  </si>
  <si>
    <t>n</t>
  </si>
  <si>
    <t>vnt.</t>
  </si>
  <si>
    <t>-</t>
  </si>
  <si>
    <t xml:space="preserve">Įsigyta elektrinė transporto priemonė </t>
  </si>
  <si>
    <r>
      <t>sFEC</t>
    </r>
    <r>
      <rPr>
        <vertAlign val="subscript"/>
        <sz val="11"/>
        <color theme="1" tint="0.249977111117893"/>
        <rFont val="Franklin Gothic Book (corpo)"/>
      </rPr>
      <t>Ref</t>
    </r>
  </si>
  <si>
    <t>Konkrečios pakeistos transporto priemonės galutinės energijos (kuro) sąnaudos (jei turite sąnaudas l/100 km pasinaudokite aukščiau pateikta konvertavimo lentele ir perverskite į kWh/100 km)</t>
  </si>
  <si>
    <t>Įmonės transporto parko apskaitos duomenys.</t>
  </si>
  <si>
    <r>
      <t>sFEC</t>
    </r>
    <r>
      <rPr>
        <vertAlign val="subscript"/>
        <sz val="11"/>
        <color theme="1" tint="0.249977111117893"/>
        <rFont val="Franklin Gothic Book (corpo)"/>
      </rPr>
      <t>Eff</t>
    </r>
  </si>
  <si>
    <t>Konkrečios elektrinės transporto priemonės galutinės energijos (elektros) sąnaudos</t>
  </si>
  <si>
    <t>DT</t>
  </si>
  <si>
    <t>km/metus</t>
  </si>
  <si>
    <t>km/a</t>
  </si>
  <si>
    <t>Vidutinis metinis atstumas, nuvažiuotas su transporto priemone</t>
  </si>
  <si>
    <r>
      <t>f</t>
    </r>
    <r>
      <rPr>
        <vertAlign val="subscript"/>
        <sz val="11"/>
        <color theme="1" tint="0.249977111117893"/>
        <rFont val="Franklin Gothic Book"/>
        <family val="2"/>
        <scheme val="minor"/>
      </rPr>
      <t>BEH</t>
    </r>
  </si>
  <si>
    <t>Elgesio poveikio korekcijos veiksnys</t>
  </si>
  <si>
    <t>Skaičiavimo formulė*</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</si>
  <si>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</si>
  <si>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</si>
  <si>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</si>
  <si>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Calculation results</t>
  </si>
  <si>
    <t>Rezultatai*</t>
  </si>
  <si>
    <t>Sutaupyta energija</t>
  </si>
  <si>
    <t>kWh/metus</t>
  </si>
  <si>
    <t>kWh/a</t>
  </si>
  <si>
    <t>Bendras galutinės energijos sutaupymas</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</si>
  <si>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</si>
  <si>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</si>
  <si>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</si>
  <si>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</si>
  <si>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</si>
  <si>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t>
    </r>
  </si>
  <si>
    <t>Greenhouse gas savings</t>
  </si>
  <si>
    <t>Costs related to the action</t>
  </si>
  <si>
    <t>[euro2021]</t>
  </si>
  <si>
    <r>
      <t xml:space="preserve">Investment costs </t>
    </r>
    <r>
      <rPr>
        <b/>
        <vertAlign val="subscript"/>
        <sz val="11"/>
        <color theme="0"/>
        <rFont val="Franklin Gothic Book (corpo)"/>
      </rPr>
      <t>PA</t>
    </r>
  </si>
  <si>
    <t>Small Car - ICE</t>
  </si>
  <si>
    <t>Investment cost of a typical reference vehicle for a small car</t>
  </si>
  <si>
    <t>Small Car - BEV</t>
  </si>
  <si>
    <t>Investment cost of a typical efficient vehicle for a small car</t>
  </si>
  <si>
    <t>Mid-Size - ICE</t>
  </si>
  <si>
    <t>Investment cost of a typical reference vehicle for a mid-size car</t>
  </si>
  <si>
    <t>Mid-Size - BEV</t>
  </si>
  <si>
    <t>Investment cost of a typical efficient vehicle for a mid-size car</t>
  </si>
  <si>
    <t>Large - ICE</t>
  </si>
  <si>
    <t>Investment cost of a typical reference vehicle for a large car</t>
  </si>
  <si>
    <t>Large - BEV</t>
  </si>
  <si>
    <t>Investment cost of a typical efficient vehicle for a large car</t>
  </si>
  <si>
    <t>[euro2021/a] </t>
  </si>
  <si>
    <r>
      <t xml:space="preserve">Maintenance costs </t>
    </r>
    <r>
      <rPr>
        <b/>
        <vertAlign val="subscript"/>
        <sz val="11"/>
        <color theme="0"/>
        <rFont val="Franklin Gothic Book (corpo)"/>
      </rPr>
      <t>PA</t>
    </r>
  </si>
  <si>
    <t xml:space="preserve">Maintenance cost with a typical reference vehicle </t>
  </si>
  <si>
    <t xml:space="preserve">Maintenance cost with a typical efficient vehicle </t>
  </si>
  <si>
    <t>[a]</t>
  </si>
  <si>
    <r>
      <t xml:space="preserve">Lifetime </t>
    </r>
    <r>
      <rPr>
        <b/>
        <vertAlign val="subscript"/>
        <sz val="11"/>
        <color theme="0"/>
        <rFont val="Franklin Gothic Book (corpo)"/>
      </rPr>
      <t>PA</t>
    </r>
  </si>
  <si>
    <t>Lifetime</t>
  </si>
  <si>
    <t xml:space="preserve">Considered lifetime of the savings </t>
  </si>
  <si>
    <t>* - Parengta pagal tarptautinio projekto streamSAVE įgyvendinimo metu sukurtą metodiką.</t>
  </si>
  <si>
    <t>** - Pateikiamas rekomenduojamas, o ne privalomas duomenų šaltinis.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</si>
  <si>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</si>
  <si>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</si>
  <si>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</si>
  <si>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</si>
  <si>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</si>
  <si>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</si>
  <si>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</si>
  <si>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</si>
  <si>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</si>
  <si>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</si>
  <si>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</si>
  <si>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</si>
  <si>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</si>
  <si>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</si>
  <si>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</si>
  <si>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</si>
  <si>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</si>
  <si>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</si>
  <si>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</si>
  <si>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</si>
  <si>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</si>
  <si>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</si>
  <si>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</si>
  <si>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</si>
  <si>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</si>
  <si>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</si>
  <si>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</si>
  <si>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</si>
  <si>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</si>
  <si>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</si>
  <si>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</si>
  <si>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</si>
  <si>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</si>
  <si>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</si>
  <si>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</si>
  <si>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</si>
  <si>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</si>
  <si>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</si>
  <si>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</si>
  <si>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Vehicle type before implementation</t>
  </si>
  <si>
    <r>
      <t>sFEC</t>
    </r>
    <r>
      <rPr>
        <b/>
        <vertAlign val="subscript"/>
        <sz val="11"/>
        <color rgb="FFFFFFFF"/>
        <rFont val="Franklin Gothic Book (corpo)"/>
      </rPr>
      <t>ref</t>
    </r>
  </si>
  <si>
    <r>
      <t>sFEC</t>
    </r>
    <r>
      <rPr>
        <b/>
        <vertAlign val="subscript"/>
        <sz val="11"/>
        <color rgb="FFFFFFFF"/>
        <rFont val="Franklin Gothic Book"/>
        <family val="2"/>
        <scheme val="minor"/>
      </rPr>
      <t>eff</t>
    </r>
  </si>
  <si>
    <t>2020 onwards</t>
  </si>
  <si>
    <t>2025 onwards</t>
  </si>
  <si>
    <t>2030 onwards</t>
  </si>
  <si>
    <t>Car - EU27 average share</t>
  </si>
  <si>
    <t>Car – Petrol</t>
  </si>
  <si>
    <t>Car – Diesel</t>
  </si>
  <si>
    <t>Car – LPG</t>
  </si>
  <si>
    <t>Car – LNG</t>
  </si>
  <si>
    <t>Car – PHEV</t>
  </si>
  <si>
    <t>Van - Diesel</t>
  </si>
  <si>
    <t>Truck</t>
  </si>
  <si>
    <t>Bus</t>
  </si>
  <si>
    <t>Matavimo vienetai</t>
  </si>
  <si>
    <t xml:space="preserve">Ši skaičiuoklė skirta transporto priemonių keitimui iš įprastu kuru (degalais) varomų transporto priemonių į elektromobilius. Įprastais automobiliais laikomi tie, kurie naudoja dyzeliną, benziną ar suskystintas gamtines dujas (toliau - SND), taip pat hibridiniai variantai. Ši supaprastinta standartizuota skaičiuoklė skirta skaičiuoti Energijos sutaupymo susitarimų energijos sutaupymams. </t>
  </si>
  <si>
    <t>Bendras galutinės energijos sutaupymas (TFES)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</si>
</sst>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0.000"/>
    <numFmt numFmtId="166" formatCode="#,##0.0;\-\ #,##0.0;\-"/>
    <numFmt numFmtId="167" formatCode="#,##0.00;\-\ #,##0.00;\-"/>
    <numFmt numFmtId="168" formatCode="_-* #,##0_-;\-* #,##0_-;_-* &quot;-&quot;??_-;_-@_-"/>
    <numFmt numFmtId="169" formatCode="#,##0.000000;\-\ #,##0.000000;\-"/>
  </numFmts>
  <fonts count="43">
    <font>
      <sz val="11"/>
      <color theme="1"/>
      <name val="Franklin Gothic Book"/>
      <family val="2"/>
      <scheme val="minor"/>
    </font>
    <font>
      <sz val="11"/>
      <color theme="1"/>
      <name val="Franklin Gothic Book"/>
      <family val="2"/>
      <charset val="186"/>
      <scheme val="minor"/>
    </font>
    <font>
      <sz val="11"/>
      <color theme="1"/>
      <name val="Franklin Gothic Book"/>
      <family val="2"/>
      <charset val="186"/>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b/>
      <vertAlign val="subscript"/>
      <sz val="11"/>
      <color theme="0"/>
      <name val="Franklin Gothic Book"/>
      <family val="2"/>
      <scheme val="minor"/>
    </font>
    <font>
      <sz val="11"/>
      <name val="Franklin Gothic Book"/>
      <family val="2"/>
      <scheme val="minor"/>
    </font>
    <font>
      <vertAlign val="subscript"/>
      <sz val="11"/>
      <color theme="1" tint="0.249977111117893"/>
      <name val="Franklin Gothic Book (corpo)"/>
    </font>
    <font>
      <b/>
      <sz val="11"/>
      <color rgb="FFFFFFFF"/>
      <name val="Franklin Gothic Book"/>
      <family val="2"/>
      <scheme val="minor"/>
    </font>
    <font>
      <b/>
      <vertAlign val="subscript"/>
      <sz val="11"/>
      <color rgb="FFFFFFFF"/>
      <name val="Franklin Gothic Book (corpo)"/>
    </font>
    <font>
      <sz val="11"/>
      <color rgb="FF000000"/>
      <name val="Franklin Gothic Book"/>
      <family val="2"/>
      <scheme val="minor"/>
    </font>
    <font>
      <b/>
      <vertAlign val="subscript"/>
      <sz val="11"/>
      <color rgb="FFFFFFFF"/>
      <name val="Franklin Gothic Book"/>
      <family val="2"/>
      <scheme val="minor"/>
    </font>
    <font>
      <b/>
      <vertAlign val="subscript"/>
      <sz val="11"/>
      <color theme="0"/>
      <name val="Franklin Gothic Book (corpo)"/>
    </font>
    <font>
      <sz val="10"/>
      <color theme="1"/>
      <name val="Franklin Gothic Book"/>
      <family val="2"/>
      <scheme val="minor"/>
    </font>
    <font>
      <sz val="9"/>
      <name val="Franklin Gothic Book"/>
      <family val="2"/>
      <scheme val="minor"/>
    </font>
    <font>
      <b/>
      <sz val="14"/>
      <color theme="4"/>
      <name val="Franklin Gothic Book"/>
      <family val="2"/>
      <scheme val="minor"/>
    </font>
    <font>
      <sz val="12"/>
      <color theme="7"/>
      <name val="Times New Roman"/>
      <family val="1"/>
    </font>
    <font>
      <b/>
      <sz val="11"/>
      <color theme="0"/>
      <name val="Franklin Gothic Book"/>
      <family val="2"/>
      <charset val="186"/>
      <scheme val="minor"/>
    </font>
    <font>
      <b/>
      <sz val="11"/>
      <color theme="1"/>
      <name val="Franklin Gothic Book"/>
      <family val="2"/>
      <charset val="186"/>
      <scheme val="minor"/>
    </font>
    <font>
      <b/>
      <sz val="10"/>
      <color theme="1" tint="0.249977111117893"/>
      <name val="Times New Roman"/>
      <family val="1"/>
      <charset val="186"/>
    </font>
    <font>
      <b/>
      <sz val="20"/>
      <color theme="4"/>
      <name val="Franklin Gothic Medium"/>
      <family val="2"/>
      <scheme val="major"/>
    </font>
    <font>
      <b/>
      <vertAlign val="subscript"/>
      <sz val="14"/>
      <color theme="4"/>
      <name val="Franklin Gothic Book"/>
      <family val="2"/>
      <charset val="186"/>
      <scheme val="minor"/>
    </font>
    <font>
      <i/>
      <sz val="11"/>
      <color theme="1"/>
      <name val="Franklin Gothic Book"/>
      <family val="2"/>
      <charset val="186"/>
      <scheme val="minor"/>
    </font>
    <font>
      <sz val="11"/>
      <color rgb="FF000000"/>
      <name val="Aptos Narrow"/>
      <family val="2"/>
    </font>
    <font>
      <sz val="11"/>
      <color theme="1"/>
      <name val="Franklin Gothic Medium"/>
      <family val="2"/>
      <charset val="186"/>
    </font>
    <font>
      <sz val="11"/>
      <color rgb="FFFF0000"/>
      <name val="Franklin Gothic Book"/>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
      <patternFill patternType="solid">
        <fgColor rgb="FFD6FEDE"/>
        <bgColor rgb="FFFFFFFF"/>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rgb="FFF9D3B9"/>
        <bgColor indexed="64"/>
      </patternFill>
    </fill>
  </fills>
  <borders count="28">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rgb="FF00B050"/>
      </left>
      <right style="thin">
        <color theme="5"/>
      </right>
      <top style="thin">
        <color rgb="FF00B050"/>
      </top>
      <bottom style="thin">
        <color rgb="FF00B050"/>
      </bottom>
      <diagonal/>
    </border>
    <border>
      <left style="thin">
        <color theme="5"/>
      </left>
      <right style="thin">
        <color theme="5"/>
      </right>
      <top/>
      <bottom/>
      <diagonal/>
    </border>
    <border>
      <left/>
      <right style="thin">
        <color theme="5"/>
      </right>
      <top/>
      <bottom/>
      <diagonal/>
    </border>
    <border>
      <left/>
      <right style="thin">
        <color theme="5"/>
      </right>
      <top style="thin">
        <color theme="5"/>
      </top>
      <bottom/>
      <diagonal/>
    </border>
    <border>
      <left style="thin">
        <color theme="0"/>
      </left>
      <right style="thin">
        <color theme="0"/>
      </right>
      <top style="thin">
        <color theme="0"/>
      </top>
      <bottom style="thin">
        <color theme="0"/>
      </bottom>
      <diagonal/>
    </border>
    <border>
      <left style="thin">
        <color theme="5"/>
      </left>
      <right/>
      <top/>
      <bottom/>
      <diagonal/>
    </border>
    <border>
      <left style="thin">
        <color rgb="FF04C56C"/>
      </left>
      <right style="thin">
        <color rgb="FF04C56C"/>
      </right>
      <top style="thin">
        <color rgb="FF04C56C"/>
      </top>
      <bottom style="thin">
        <color rgb="FF04C56C"/>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5"/>
      </left>
      <right style="thin">
        <color theme="5"/>
      </right>
      <top/>
      <bottom style="thin">
        <color theme="5"/>
      </bottom>
      <diagonal/>
    </border>
    <border>
      <left style="thin">
        <color rgb="FF00B050"/>
      </left>
      <right style="thin">
        <color rgb="FF00B050"/>
      </right>
      <top/>
      <bottom style="thin">
        <color rgb="FF00B050"/>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000000"/>
      </left>
      <right/>
      <top style="thin">
        <color rgb="FF000000"/>
      </top>
      <bottom style="thin">
        <color rgb="FF000000"/>
      </bottom>
      <diagonal/>
    </border>
  </borders>
  <cellStyleXfs count="18">
    <xf numFmtId="0" fontId="0" fillId="0" borderId="0"/>
    <xf numFmtId="43" fontId="3" fillId="0" borderId="0" applyFont="0" applyFill="0" applyBorder="0" applyAlignment="0" applyProtection="0"/>
    <xf numFmtId="49" fontId="4" fillId="0" borderId="0">
      <alignment horizontal="left" vertical="top"/>
    </xf>
    <xf numFmtId="0" fontId="6" fillId="2" borderId="2" applyNumberFormat="0">
      <protection locked="0"/>
    </xf>
    <xf numFmtId="0" fontId="5" fillId="4" borderId="0">
      <alignment horizontal="justify" vertical="center" wrapText="1"/>
    </xf>
    <xf numFmtId="164" fontId="7" fillId="3" borderId="0"/>
    <xf numFmtId="164" fontId="6" fillId="4" borderId="0"/>
    <xf numFmtId="49" fontId="8" fillId="0" borderId="0"/>
    <xf numFmtId="43" fontId="3" fillId="0" borderId="0" applyFont="0" applyFill="0" applyBorder="0" applyAlignment="0" applyProtection="0"/>
    <xf numFmtId="0" fontId="14" fillId="0" borderId="0" applyNumberFormat="0" applyFill="0" applyBorder="0" applyAlignment="0" applyProtection="0"/>
    <xf numFmtId="0" fontId="12" fillId="0" borderId="3" applyNumberFormat="0" applyFill="0" applyBorder="0" applyAlignment="0" applyProtection="0"/>
    <xf numFmtId="0" fontId="9" fillId="5" borderId="9" applyNumberFormat="0" applyAlignment="0" applyProtection="0"/>
    <xf numFmtId="0" fontId="13" fillId="0" borderId="4" applyNumberFormat="0" applyFill="0" applyBorder="0" applyAlignment="0" applyProtection="0"/>
    <xf numFmtId="0" fontId="3" fillId="6" borderId="9" applyNumberFormat="0" applyAlignment="0" applyProtection="0"/>
    <xf numFmtId="0" fontId="11" fillId="4" borderId="0" applyNumberFormat="0" applyFill="0" applyBorder="0" applyAlignment="0" applyProtection="0">
      <alignment horizontal="justify" vertical="center" wrapText="1"/>
    </xf>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cellStyleXfs>
  <cellXfs count="127">
    <xf numFmtId="0" fontId="0" fillId="0" borderId="0" xfId="0"/>
    <xf numFmtId="0" fontId="14" fillId="0" borderId="0" xfId="9"/>
    <xf numFmtId="0" fontId="9" fillId="5" borderId="9" xfId="11"/>
    <xf numFmtId="4" fontId="9" fillId="5" borderId="9" xfId="11" applyNumberFormat="1" applyAlignment="1">
      <alignment wrapText="1"/>
    </xf>
    <xf numFmtId="43" fontId="3" fillId="6" borderId="9" xfId="13" applyNumberFormat="1" applyProtection="1">
      <protection locked="0"/>
    </xf>
    <xf numFmtId="0" fontId="25" fillId="7" borderId="12" xfId="0" applyFont="1" applyFill="1" applyBorder="1" applyAlignment="1">
      <alignment horizontal="center" vertical="center" wrapText="1"/>
    </xf>
    <xf numFmtId="0" fontId="0" fillId="0" borderId="9" xfId="0" applyBorder="1"/>
    <xf numFmtId="4" fontId="0" fillId="0" borderId="9" xfId="0" applyNumberFormat="1" applyBorder="1"/>
    <xf numFmtId="165" fontId="0" fillId="0" borderId="9" xfId="0" applyNumberFormat="1" applyBorder="1"/>
    <xf numFmtId="0" fontId="23" fillId="0" borderId="9" xfId="0" applyFont="1" applyBorder="1" applyAlignment="1">
      <alignment horizontal="left" vertical="center" wrapText="1"/>
    </xf>
    <xf numFmtId="0" fontId="27" fillId="0" borderId="9" xfId="0" applyFont="1" applyBorder="1" applyAlignment="1">
      <alignment horizontal="right" vertical="center" wrapText="1"/>
    </xf>
    <xf numFmtId="168" fontId="27" fillId="0" borderId="9" xfId="8" applyNumberFormat="1" applyFont="1" applyBorder="1" applyAlignment="1">
      <alignment horizontal="left" vertical="center" wrapText="1"/>
    </xf>
    <xf numFmtId="0" fontId="0" fillId="0" borderId="9" xfId="0" applyBorder="1" applyAlignment="1">
      <alignment horizontal="justify" vertical="center" wrapText="1"/>
    </xf>
    <xf numFmtId="2" fontId="0" fillId="0" borderId="9" xfId="0" applyNumberFormat="1" applyBorder="1"/>
    <xf numFmtId="0" fontId="27" fillId="0" borderId="9" xfId="0" applyFont="1" applyBorder="1" applyAlignment="1">
      <alignment horizontal="justify" vertical="center" wrapText="1"/>
    </xf>
    <xf numFmtId="43" fontId="0" fillId="0" borderId="9" xfId="8" applyFont="1" applyBorder="1" applyAlignment="1">
      <alignment horizontal="right" vertical="center" wrapText="1"/>
    </xf>
    <xf numFmtId="43" fontId="27" fillId="0" borderId="9" xfId="8" applyFont="1" applyBorder="1" applyAlignment="1">
      <alignment horizontal="right" vertical="center" wrapText="1"/>
    </xf>
    <xf numFmtId="168" fontId="27" fillId="0" borderId="9" xfId="8" applyNumberFormat="1" applyFont="1" applyBorder="1" applyAlignment="1">
      <alignment horizontal="justify" vertical="center" wrapText="1"/>
    </xf>
    <xf numFmtId="4" fontId="0" fillId="8" borderId="17" xfId="0" applyNumberFormat="1" applyFill="1" applyBorder="1" applyProtection="1">
      <protection locked="0"/>
    </xf>
    <xf numFmtId="165" fontId="0" fillId="8" borderId="17" xfId="0" applyNumberFormat="1" applyFill="1" applyBorder="1" applyProtection="1">
      <protection locked="0"/>
    </xf>
    <xf numFmtId="43" fontId="2" fillId="9" borderId="20" xfId="15" applyNumberFormat="1" applyBorder="1" applyProtection="1">
      <protection locked="0"/>
    </xf>
    <xf numFmtId="0" fontId="0" fillId="0" borderId="0" xfId="0" applyProtection="1">
      <protection hidden="1"/>
    </xf>
    <xf numFmtId="0" fontId="41" fillId="12" borderId="18" xfId="0" applyFont="1" applyFill="1" applyBorder="1" applyAlignment="1" applyProtection="1">
      <alignment horizontal="center"/>
      <protection hidden="1"/>
    </xf>
    <xf numFmtId="49" fontId="37" fillId="4" borderId="0" xfId="9" applyNumberFormat="1" applyFont="1" applyFill="1" applyAlignment="1" applyProtection="1">
      <alignment horizontal="left" vertical="top"/>
      <protection hidden="1"/>
    </xf>
    <xf numFmtId="0" fontId="0" fillId="4" borderId="0" xfId="0" applyFill="1" applyProtection="1">
      <protection hidden="1"/>
    </xf>
    <xf numFmtId="0" fontId="23" fillId="4" borderId="0" xfId="0" applyFont="1" applyFill="1" applyAlignment="1" applyProtection="1">
      <alignment horizontal="left" vertical="top" wrapText="1"/>
      <protection hidden="1"/>
    </xf>
    <xf numFmtId="49" fontId="10" fillId="4" borderId="0" xfId="2" applyFont="1" applyFill="1" applyProtection="1">
      <alignment horizontal="left" vertical="top"/>
      <protection hidden="1"/>
    </xf>
    <xf numFmtId="0" fontId="6" fillId="4" borderId="0" xfId="0" applyFont="1" applyFill="1" applyAlignment="1" applyProtection="1">
      <alignment horizontal="left" vertical="top" wrapText="1"/>
      <protection hidden="1"/>
    </xf>
    <xf numFmtId="0" fontId="11" fillId="4" borderId="0" xfId="14" applyFill="1" applyAlignment="1" applyProtection="1">
      <alignment horizontal="justify" vertical="center" wrapText="1"/>
      <protection hidden="1"/>
    </xf>
    <xf numFmtId="0" fontId="3" fillId="6" borderId="9" xfId="13" applyAlignment="1" applyProtection="1">
      <alignment vertical="center"/>
      <protection hidden="1"/>
    </xf>
    <xf numFmtId="0" fontId="5" fillId="4" borderId="0" xfId="4" applyAlignment="1" applyProtection="1">
      <alignment vertical="center" wrapText="1"/>
      <protection hidden="1"/>
    </xf>
    <xf numFmtId="0" fontId="5" fillId="4" borderId="0" xfId="4" applyProtection="1">
      <alignment horizontal="justify" vertical="center" wrapText="1"/>
      <protection hidden="1"/>
    </xf>
    <xf numFmtId="0" fontId="3" fillId="6" borderId="9" xfId="13" applyAlignment="1" applyProtection="1">
      <alignment horizontal="left" vertical="center"/>
      <protection hidden="1"/>
    </xf>
    <xf numFmtId="0" fontId="15" fillId="4" borderId="0" xfId="0" applyFont="1" applyFill="1" applyAlignment="1" applyProtection="1">
      <alignment vertical="center"/>
      <protection hidden="1"/>
    </xf>
    <xf numFmtId="0" fontId="31" fillId="4" borderId="0" xfId="0" applyFont="1" applyFill="1" applyAlignment="1" applyProtection="1">
      <alignment vertical="center"/>
      <protection hidden="1"/>
    </xf>
    <xf numFmtId="0" fontId="11" fillId="0" borderId="0" xfId="14" applyFill="1" applyAlignment="1" applyProtection="1">
      <protection hidden="1"/>
    </xf>
    <xf numFmtId="0" fontId="5" fillId="4" borderId="0" xfId="4" quotePrefix="1" applyProtection="1">
      <alignment horizontal="justify" vertical="center" wrapText="1"/>
      <protection hidden="1"/>
    </xf>
    <xf numFmtId="0" fontId="11" fillId="4" borderId="0" xfId="14" applyFill="1" applyAlignment="1" applyProtection="1">
      <protection hidden="1"/>
    </xf>
    <xf numFmtId="0" fontId="9" fillId="5" borderId="9" xfId="11" applyAlignment="1" applyProtection="1">
      <alignment horizontal="center" vertical="center"/>
      <protection hidden="1"/>
    </xf>
    <xf numFmtId="0" fontId="9" fillId="5" borderId="9" xfId="11" applyAlignment="1" applyProtection="1">
      <protection hidden="1"/>
    </xf>
    <xf numFmtId="43" fontId="3" fillId="6" borderId="9" xfId="13" applyNumberFormat="1" applyProtection="1">
      <protection hidden="1"/>
    </xf>
    <xf numFmtId="9" fontId="3" fillId="6" borderId="9" xfId="13" applyNumberFormat="1" applyProtection="1">
      <protection hidden="1"/>
    </xf>
    <xf numFmtId="0" fontId="6" fillId="4" borderId="7" xfId="0" applyFont="1" applyFill="1" applyBorder="1" applyAlignment="1" applyProtection="1">
      <alignment horizontal="left"/>
      <protection hidden="1"/>
    </xf>
    <xf numFmtId="0" fontId="6" fillId="4" borderId="6" xfId="0" applyFont="1" applyFill="1" applyBorder="1" applyAlignment="1" applyProtection="1">
      <alignment horizontal="left"/>
      <protection hidden="1"/>
    </xf>
    <xf numFmtId="0" fontId="6" fillId="4" borderId="8" xfId="0" applyFont="1" applyFill="1" applyBorder="1" applyAlignment="1" applyProtection="1">
      <alignment horizontal="left"/>
      <protection hidden="1"/>
    </xf>
    <xf numFmtId="43" fontId="6" fillId="4" borderId="0" xfId="8" applyFont="1" applyFill="1" applyBorder="1" applyProtection="1">
      <protection hidden="1"/>
    </xf>
    <xf numFmtId="9" fontId="6" fillId="4" borderId="0" xfId="8" applyNumberFormat="1" applyFont="1" applyFill="1" applyBorder="1" applyProtection="1">
      <protection hidden="1"/>
    </xf>
    <xf numFmtId="43" fontId="11" fillId="4" borderId="0" xfId="8" applyFont="1" applyFill="1" applyBorder="1" applyProtection="1">
      <protection hidden="1"/>
    </xf>
    <xf numFmtId="0" fontId="6" fillId="4" borderId="0" xfId="0" applyFont="1" applyFill="1" applyAlignment="1" applyProtection="1">
      <alignment horizontal="left" vertical="top"/>
      <protection hidden="1"/>
    </xf>
    <xf numFmtId="49" fontId="32" fillId="4" borderId="0" xfId="2" applyFont="1" applyFill="1" applyAlignment="1" applyProtection="1">
      <alignment vertical="top"/>
      <protection hidden="1"/>
    </xf>
    <xf numFmtId="0" fontId="42" fillId="4" borderId="0" xfId="0" applyFont="1" applyFill="1" applyProtection="1">
      <protection hidden="1"/>
    </xf>
    <xf numFmtId="0" fontId="35" fillId="11" borderId="20" xfId="17" applyFont="1" applyBorder="1" applyAlignment="1" applyProtection="1">
      <alignment horizontal="center" vertical="center"/>
      <protection hidden="1"/>
    </xf>
    <xf numFmtId="0" fontId="35" fillId="11" borderId="21" xfId="17" applyFont="1" applyBorder="1" applyAlignment="1" applyProtection="1">
      <alignment horizontal="center" vertical="center"/>
      <protection hidden="1"/>
    </xf>
    <xf numFmtId="169" fontId="2" fillId="10" borderId="20" xfId="16" applyNumberFormat="1" applyBorder="1" applyProtection="1">
      <protection hidden="1"/>
    </xf>
    <xf numFmtId="0" fontId="9" fillId="5" borderId="10" xfId="11" applyBorder="1" applyAlignment="1" applyProtection="1">
      <alignment horizontal="center" vertical="center"/>
      <protection hidden="1"/>
    </xf>
    <xf numFmtId="0" fontId="35" fillId="11" borderId="20" xfId="17" applyFont="1" applyBorder="1" applyAlignment="1" applyProtection="1">
      <protection hidden="1"/>
    </xf>
    <xf numFmtId="0" fontId="11" fillId="4" borderId="0" xfId="14" applyFill="1" applyBorder="1" applyAlignment="1" applyProtection="1">
      <alignment horizontal="justify" vertical="center" wrapText="1"/>
      <protection hidden="1"/>
    </xf>
    <xf numFmtId="0" fontId="1" fillId="10" borderId="20" xfId="16" quotePrefix="1" applyFont="1" applyBorder="1" applyAlignment="1" applyProtection="1">
      <alignment horizontal="right" vertical="center" wrapText="1"/>
      <protection hidden="1"/>
    </xf>
    <xf numFmtId="0" fontId="1" fillId="10" borderId="20" xfId="16" quotePrefix="1" applyFont="1" applyBorder="1" applyAlignment="1" applyProtection="1">
      <alignment horizontal="center" vertical="center" wrapText="1"/>
      <protection hidden="1"/>
    </xf>
    <xf numFmtId="43" fontId="3" fillId="6" borderId="10" xfId="13" applyNumberFormat="1" applyBorder="1" applyProtection="1">
      <protection hidden="1"/>
    </xf>
    <xf numFmtId="0" fontId="5" fillId="4" borderId="5" xfId="4" quotePrefix="1" applyBorder="1" applyAlignment="1" applyProtection="1">
      <alignment horizontal="center" vertical="center" wrapText="1"/>
      <protection hidden="1"/>
    </xf>
    <xf numFmtId="0" fontId="39" fillId="10" borderId="20" xfId="16" applyFont="1" applyBorder="1" applyAlignment="1" applyProtection="1">
      <alignment vertical="center"/>
      <protection hidden="1"/>
    </xf>
    <xf numFmtId="0" fontId="11" fillId="4" borderId="0" xfId="14" applyFill="1" applyBorder="1" applyAlignment="1" applyProtection="1">
      <alignment horizontal="left" vertical="center" wrapText="1"/>
      <protection hidden="1"/>
    </xf>
    <xf numFmtId="0" fontId="2" fillId="10" borderId="20" xfId="16" quotePrefix="1" applyBorder="1" applyAlignment="1" applyProtection="1">
      <alignment horizontal="center" vertical="center"/>
      <protection hidden="1"/>
    </xf>
    <xf numFmtId="43" fontId="11" fillId="4" borderId="8" xfId="8" applyFont="1" applyFill="1" applyBorder="1" applyProtection="1">
      <protection hidden="1"/>
    </xf>
    <xf numFmtId="0" fontId="6" fillId="4" borderId="5" xfId="4" quotePrefix="1" applyFont="1" applyBorder="1" applyAlignment="1" applyProtection="1">
      <alignment horizontal="center" vertical="center"/>
      <protection hidden="1"/>
    </xf>
    <xf numFmtId="0" fontId="11" fillId="0" borderId="0" xfId="14" applyFill="1" applyAlignment="1" applyProtection="1">
      <alignment horizontal="justify" vertical="center" wrapText="1"/>
      <protection hidden="1"/>
    </xf>
    <xf numFmtId="0" fontId="2" fillId="10" borderId="20" xfId="16" quotePrefix="1" applyBorder="1" applyAlignment="1" applyProtection="1">
      <alignment horizontal="center" vertical="center" wrapText="1"/>
      <protection hidden="1"/>
    </xf>
    <xf numFmtId="168" fontId="11" fillId="4" borderId="8" xfId="8" applyNumberFormat="1" applyFont="1" applyFill="1" applyBorder="1" applyProtection="1">
      <protection hidden="1"/>
    </xf>
    <xf numFmtId="0" fontId="6" fillId="4" borderId="5" xfId="4" quotePrefix="1" applyFont="1" applyBorder="1" applyAlignment="1" applyProtection="1">
      <alignment horizontal="center" vertical="center" wrapText="1"/>
      <protection hidden="1"/>
    </xf>
    <xf numFmtId="43" fontId="2" fillId="9" borderId="22" xfId="15" applyNumberFormat="1" applyBorder="1" applyProtection="1">
      <protection hidden="1"/>
    </xf>
    <xf numFmtId="0" fontId="2" fillId="10" borderId="23" xfId="16" quotePrefix="1" applyBorder="1" applyAlignment="1" applyProtection="1">
      <alignment horizontal="center" vertical="center" wrapText="1"/>
      <protection hidden="1"/>
    </xf>
    <xf numFmtId="43" fontId="11" fillId="4" borderId="5" xfId="8" applyFont="1" applyFill="1" applyBorder="1" applyProtection="1">
      <protection hidden="1"/>
    </xf>
    <xf numFmtId="0" fontId="33" fillId="4" borderId="0" xfId="4" quotePrefix="1" applyFont="1" applyProtection="1">
      <alignment horizontal="justify" vertical="center" wrapText="1"/>
      <protection hidden="1"/>
    </xf>
    <xf numFmtId="0" fontId="40" fillId="0" borderId="0" xfId="0" applyFont="1" applyProtection="1">
      <protection hidden="1"/>
    </xf>
    <xf numFmtId="0" fontId="5" fillId="0" borderId="0" xfId="4" applyFill="1" applyProtection="1">
      <alignment horizontal="justify" vertical="center" wrapText="1"/>
      <protection hidden="1"/>
    </xf>
    <xf numFmtId="0" fontId="34" fillId="5" borderId="10" xfId="11" applyFont="1" applyBorder="1" applyAlignment="1" applyProtection="1">
      <alignment horizontal="center" vertical="center"/>
      <protection hidden="1"/>
    </xf>
    <xf numFmtId="0" fontId="34" fillId="5" borderId="9" xfId="11" applyFont="1" applyAlignment="1" applyProtection="1">
      <alignment horizontal="center" vertical="center"/>
      <protection hidden="1"/>
    </xf>
    <xf numFmtId="0" fontId="36" fillId="4" borderId="0" xfId="4" applyFont="1" applyProtection="1">
      <alignment horizontal="justify" vertical="center" wrapText="1"/>
      <protection hidden="1"/>
    </xf>
    <xf numFmtId="166" fontId="2" fillId="10" borderId="20" xfId="16" applyNumberFormat="1" applyBorder="1" applyProtection="1">
      <protection hidden="1"/>
    </xf>
    <xf numFmtId="166" fontId="19" fillId="2" borderId="8" xfId="8" applyNumberFormat="1" applyFont="1" applyFill="1" applyBorder="1" applyProtection="1">
      <protection hidden="1"/>
    </xf>
    <xf numFmtId="0" fontId="20" fillId="4" borderId="5" xfId="4" applyFont="1" applyBorder="1" applyAlignment="1" applyProtection="1">
      <alignment horizontal="center" vertical="center" wrapText="1"/>
      <protection hidden="1"/>
    </xf>
    <xf numFmtId="0" fontId="5" fillId="4" borderId="0" xfId="0" applyFont="1" applyFill="1" applyAlignment="1" applyProtection="1">
      <alignment horizontal="justify" vertical="center" wrapText="1"/>
      <protection hidden="1"/>
    </xf>
    <xf numFmtId="166" fontId="19" fillId="2" borderId="23" xfId="8" applyNumberFormat="1" applyFont="1" applyFill="1" applyBorder="1" applyProtection="1">
      <protection hidden="1"/>
    </xf>
    <xf numFmtId="0" fontId="20" fillId="4" borderId="23" xfId="4" applyFont="1" applyBorder="1" applyAlignment="1" applyProtection="1">
      <alignment horizontal="center" vertical="center" wrapText="1"/>
      <protection hidden="1"/>
    </xf>
    <xf numFmtId="166" fontId="19" fillId="2" borderId="5" xfId="8" applyNumberFormat="1" applyFont="1" applyFill="1" applyBorder="1" applyProtection="1">
      <protection hidden="1"/>
    </xf>
    <xf numFmtId="167" fontId="19" fillId="2" borderId="5" xfId="8" applyNumberFormat="1" applyFont="1" applyFill="1" applyBorder="1" applyProtection="1">
      <protection hidden="1"/>
    </xf>
    <xf numFmtId="0" fontId="0" fillId="4" borderId="13" xfId="0" applyFill="1" applyBorder="1" applyProtection="1">
      <protection hidden="1"/>
    </xf>
    <xf numFmtId="0" fontId="0" fillId="0" borderId="15" xfId="0" applyBorder="1" applyProtection="1">
      <protection hidden="1"/>
    </xf>
    <xf numFmtId="0" fontId="9" fillId="5" borderId="0" xfId="11" applyBorder="1" applyAlignment="1" applyProtection="1">
      <alignment horizontal="left" vertical="center" wrapText="1"/>
      <protection hidden="1"/>
    </xf>
    <xf numFmtId="0" fontId="9" fillId="5" borderId="10" xfId="11" applyBorder="1" applyAlignment="1" applyProtection="1">
      <alignment horizontal="left" vertical="center" wrapText="1"/>
      <protection hidden="1"/>
    </xf>
    <xf numFmtId="49" fontId="13" fillId="4" borderId="0" xfId="12" applyNumberFormat="1" applyFill="1" applyBorder="1" applyAlignment="1" applyProtection="1">
      <alignment horizontal="left" vertical="top"/>
      <protection hidden="1"/>
    </xf>
    <xf numFmtId="49" fontId="10" fillId="4" borderId="0" xfId="2" applyFont="1" applyFill="1" applyProtection="1">
      <alignment horizontal="left" vertical="top"/>
      <protection hidden="1"/>
    </xf>
    <xf numFmtId="0" fontId="9" fillId="5" borderId="9" xfId="11" applyAlignment="1" applyProtection="1">
      <alignment horizontal="center" vertical="center"/>
      <protection hidden="1"/>
    </xf>
    <xf numFmtId="168" fontId="30" fillId="0" borderId="1" xfId="8" applyNumberFormat="1" applyFont="1" applyBorder="1" applyAlignment="1" applyProtection="1">
      <alignment horizontal="left" vertical="center" wrapText="1"/>
      <protection hidden="1"/>
    </xf>
    <xf numFmtId="168" fontId="30" fillId="0" borderId="9" xfId="8" applyNumberFormat="1" applyFont="1" applyBorder="1" applyAlignment="1" applyProtection="1">
      <alignment horizontal="left" vertical="center" wrapText="1"/>
      <protection hidden="1"/>
    </xf>
    <xf numFmtId="0" fontId="15" fillId="4" borderId="0" xfId="0" applyFont="1" applyFill="1" applyAlignment="1" applyProtection="1">
      <alignment horizontal="left" vertical="center" wrapText="1"/>
      <protection hidden="1"/>
    </xf>
    <xf numFmtId="0" fontId="2" fillId="10" borderId="20" xfId="16" applyBorder="1" applyAlignment="1" applyProtection="1">
      <alignment horizontal="left" vertical="center"/>
      <protection hidden="1"/>
    </xf>
    <xf numFmtId="0" fontId="2" fillId="10" borderId="27" xfId="16" applyBorder="1" applyAlignment="1" applyProtection="1">
      <alignment horizontal="left" vertical="center"/>
      <protection hidden="1"/>
    </xf>
    <xf numFmtId="0" fontId="6" fillId="4" borderId="7" xfId="0" applyFont="1" applyFill="1" applyBorder="1" applyAlignment="1" applyProtection="1">
      <alignment horizontal="left" vertical="top"/>
      <protection hidden="1"/>
    </xf>
    <xf numFmtId="0" fontId="6" fillId="4" borderId="6" xfId="0" applyFont="1" applyFill="1" applyBorder="1" applyAlignment="1" applyProtection="1">
      <alignment horizontal="left" vertical="top"/>
      <protection hidden="1"/>
    </xf>
    <xf numFmtId="0" fontId="6" fillId="4" borderId="8" xfId="0" applyFont="1" applyFill="1" applyBorder="1" applyAlignment="1" applyProtection="1">
      <alignment horizontal="left" vertical="top"/>
      <protection hidden="1"/>
    </xf>
    <xf numFmtId="0" fontId="6" fillId="4" borderId="7" xfId="0" applyFont="1" applyFill="1" applyBorder="1" applyAlignment="1" applyProtection="1">
      <alignment horizontal="left"/>
      <protection hidden="1"/>
    </xf>
    <xf numFmtId="0" fontId="6" fillId="4" borderId="6" xfId="0" applyFont="1" applyFill="1" applyBorder="1" applyAlignment="1" applyProtection="1">
      <alignment horizontal="left"/>
      <protection hidden="1"/>
    </xf>
    <xf numFmtId="0" fontId="6" fillId="4" borderId="8" xfId="0" applyFont="1" applyFill="1" applyBorder="1" applyAlignment="1" applyProtection="1">
      <alignment horizontal="left"/>
      <protection hidden="1"/>
    </xf>
    <xf numFmtId="0" fontId="35" fillId="11" borderId="20" xfId="17" applyFont="1" applyBorder="1" applyAlignment="1" applyProtection="1">
      <alignment horizontal="left"/>
      <protection hidden="1"/>
    </xf>
    <xf numFmtId="0" fontId="35" fillId="11" borderId="27" xfId="17" applyFont="1" applyBorder="1" applyAlignment="1" applyProtection="1">
      <alignment horizontal="left"/>
      <protection hidden="1"/>
    </xf>
    <xf numFmtId="49" fontId="32" fillId="4" borderId="0" xfId="2" applyFont="1" applyFill="1" applyProtection="1">
      <alignment horizontal="left" vertical="top"/>
      <protection hidden="1"/>
    </xf>
    <xf numFmtId="0" fontId="30" fillId="0" borderId="1" xfId="0" applyFont="1" applyBorder="1" applyAlignment="1" applyProtection="1">
      <alignment horizontal="left" vertical="center" wrapText="1"/>
      <protection hidden="1"/>
    </xf>
    <xf numFmtId="0" fontId="6" fillId="4" borderId="11" xfId="0" applyFont="1" applyFill="1" applyBorder="1" applyAlignment="1" applyProtection="1">
      <alignment horizontal="left"/>
      <protection hidden="1"/>
    </xf>
    <xf numFmtId="0" fontId="9" fillId="5" borderId="14" xfId="11" applyBorder="1" applyAlignment="1" applyProtection="1">
      <alignment horizontal="left" vertical="center" wrapText="1"/>
      <protection hidden="1"/>
    </xf>
    <xf numFmtId="0" fontId="0" fillId="0" borderId="19" xfId="0" applyBorder="1" applyAlignment="1" applyProtection="1">
      <alignment horizontal="left"/>
      <protection hidden="1"/>
    </xf>
    <xf numFmtId="0" fontId="0" fillId="0" borderId="0" xfId="0" applyAlignment="1" applyProtection="1">
      <alignment horizontal="left"/>
      <protection hidden="1"/>
    </xf>
    <xf numFmtId="0" fontId="23" fillId="4" borderId="0" xfId="0" applyFont="1" applyFill="1" applyAlignment="1" applyProtection="1">
      <alignment horizontal="left" vertical="top" wrapText="1"/>
      <protection hidden="1"/>
    </xf>
    <xf numFmtId="0" fontId="35" fillId="11" borderId="20" xfId="17" applyFont="1" applyBorder="1" applyAlignment="1" applyProtection="1">
      <alignment horizontal="center" vertical="center"/>
      <protection hidden="1"/>
    </xf>
    <xf numFmtId="0" fontId="35" fillId="11" borderId="21" xfId="17" applyFont="1" applyBorder="1" applyAlignment="1" applyProtection="1">
      <alignment horizontal="center" vertical="center"/>
      <protection hidden="1"/>
    </xf>
    <xf numFmtId="0" fontId="6" fillId="4" borderId="24" xfId="0" applyFont="1" applyFill="1" applyBorder="1" applyAlignment="1" applyProtection="1">
      <alignment horizontal="left"/>
      <protection hidden="1"/>
    </xf>
    <xf numFmtId="0" fontId="6" fillId="4" borderId="25" xfId="0" applyFont="1" applyFill="1" applyBorder="1" applyAlignment="1" applyProtection="1">
      <alignment horizontal="left"/>
      <protection hidden="1"/>
    </xf>
    <xf numFmtId="0" fontId="6" fillId="4" borderId="26" xfId="0" applyFont="1" applyFill="1" applyBorder="1" applyAlignment="1" applyProtection="1">
      <alignment horizontal="left"/>
      <protection hidden="1"/>
    </xf>
    <xf numFmtId="0" fontId="2" fillId="10" borderId="20" xfId="16" applyBorder="1" applyAlignment="1" applyProtection="1">
      <alignment horizontal="left" vertical="center" wrapText="1"/>
      <protection hidden="1"/>
    </xf>
    <xf numFmtId="0" fontId="2" fillId="10" borderId="27" xfId="16" applyBorder="1" applyAlignment="1" applyProtection="1">
      <alignment horizontal="left" vertical="center" wrapText="1"/>
      <protection hidden="1"/>
    </xf>
    <xf numFmtId="0" fontId="2" fillId="10" borderId="24" xfId="16" applyBorder="1" applyAlignment="1" applyProtection="1">
      <alignment horizontal="left" vertical="top"/>
      <protection hidden="1"/>
    </xf>
    <xf numFmtId="0" fontId="2" fillId="10" borderId="25" xfId="16" applyBorder="1" applyAlignment="1" applyProtection="1">
      <alignment horizontal="left" vertical="top"/>
      <protection hidden="1"/>
    </xf>
    <xf numFmtId="0" fontId="2" fillId="10" borderId="26" xfId="16" applyBorder="1" applyAlignment="1" applyProtection="1">
      <alignment horizontal="left" vertical="top"/>
      <protection hidden="1"/>
    </xf>
    <xf numFmtId="0" fontId="25" fillId="7" borderId="16" xfId="0" applyFont="1" applyFill="1" applyBorder="1" applyAlignment="1">
      <alignment horizontal="center" vertical="center" wrapText="1"/>
    </xf>
    <xf numFmtId="0" fontId="25" fillId="7" borderId="0" xfId="0" applyFont="1" applyFill="1" applyAlignment="1">
      <alignment horizontal="center" vertical="center" wrapText="1"/>
    </xf>
    <xf numFmtId="0" fontId="25" fillId="7" borderId="13" xfId="0" applyFont="1" applyFill="1" applyBorder="1" applyAlignment="1">
      <alignment horizontal="center" vertical="center" wrapText="1"/>
    </xf>
  </cellXfs>
  <cellStyles count="18">
    <cellStyle name="20% - Accent4" xfId="15" builtinId="42"/>
    <cellStyle name="20% - Accent5" xfId="16" builtinId="46"/>
    <cellStyle name="40% - Accent5" xfId="17" builtinId="47"/>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4">
    <dxf>
      <font>
        <color rgb="FFFF0000"/>
      </font>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76200</xdr:colOff>
      <xdr:row>39</xdr:row>
      <xdr:rowOff>47625</xdr:rowOff>
    </xdr:from>
    <xdr:ext cx="3600000" cy="46102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E210F1C0-05A5-52D5-E162-463398807E75}"/>
                </a:ext>
              </a:extLst>
            </xdr:cNvPr>
            <xdr:cNvSpPr txBox="1">
              <a:spLocks/>
            </xdr:cNvSpPr>
          </xdr:nvSpPr>
          <xdr:spPr>
            <a:xfrm>
              <a:off x="5372100" y="5934075"/>
              <a:ext cx="3600000" cy="46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𝑇𝐹𝐸𝑆</m:t>
                    </m:r>
                    <m:r>
                      <a:rPr lang="en-US" sz="1600" b="0" i="1">
                        <a:latin typeface="Cambria Math" panose="02040503050406030204" pitchFamily="18" charset="0"/>
                      </a:rPr>
                      <m:t>=</m:t>
                    </m:r>
                    <m:d>
                      <m:dPr>
                        <m:ctrlPr>
                          <a:rPr lang="en-US" sz="1600" b="0" i="1">
                            <a:latin typeface="Cambria Math" panose="02040503050406030204" pitchFamily="18" charset="0"/>
                          </a:rPr>
                        </m:ctrlPr>
                      </m:dPr>
                      <m:e>
                        <m:sSub>
                          <m:sSubPr>
                            <m:ctrlPr>
                              <a:rPr lang="en-US" sz="1600" b="0" i="1">
                                <a:latin typeface="Cambria Math" panose="02040503050406030204" pitchFamily="18" charset="0"/>
                              </a:rPr>
                            </m:ctrlPr>
                          </m:sSubPr>
                          <m:e>
                            <m:r>
                              <a:rPr lang="en-US" sz="1600" b="0" i="1">
                                <a:latin typeface="Cambria Math" panose="02040503050406030204" pitchFamily="18" charset="0"/>
                              </a:rPr>
                              <m:t>𝑠𝐹𝐸𝐶</m:t>
                            </m:r>
                          </m:e>
                          <m:sub>
                            <m:r>
                              <a:rPr lang="en-US" sz="1600" b="0" i="1">
                                <a:latin typeface="Cambria Math" panose="02040503050406030204" pitchFamily="18" charset="0"/>
                              </a:rPr>
                              <m:t>𝑟𝑒𝑓</m:t>
                            </m:r>
                          </m:sub>
                        </m:sSub>
                        <m:r>
                          <a:rPr lang="en-US" sz="1600" b="0" i="1">
                            <a:latin typeface="Cambria Math" panose="02040503050406030204" pitchFamily="18" charset="0"/>
                          </a:rPr>
                          <m:t>−</m:t>
                        </m:r>
                        <m:sSub>
                          <m:sSubPr>
                            <m:ctrlPr>
                              <a:rPr lang="en-US" sz="1600" b="0" i="1">
                                <a:latin typeface="Cambria Math" panose="02040503050406030204" pitchFamily="18" charset="0"/>
                              </a:rPr>
                            </m:ctrlPr>
                          </m:sSubPr>
                          <m:e>
                            <m:r>
                              <a:rPr lang="en-US" sz="1600" b="0" i="1">
                                <a:latin typeface="Cambria Math" panose="02040503050406030204" pitchFamily="18" charset="0"/>
                              </a:rPr>
                              <m:t>𝑠𝐹𝐸𝐶</m:t>
                            </m:r>
                          </m:e>
                          <m:sub>
                            <m:r>
                              <a:rPr lang="en-US" sz="1600" b="0" i="1">
                                <a:latin typeface="Cambria Math" panose="02040503050406030204" pitchFamily="18" charset="0"/>
                              </a:rPr>
                              <m:t>𝑒𝑓𝑓</m:t>
                            </m:r>
                          </m:sub>
                        </m:sSub>
                      </m:e>
                    </m:d>
                    <m:r>
                      <a:rPr lang="en-US" sz="1600" b="0" i="1">
                        <a:latin typeface="Cambria Math" panose="02040503050406030204" pitchFamily="18" charset="0"/>
                        <a:ea typeface="Cambria Math" panose="02040503050406030204" pitchFamily="18" charset="0"/>
                      </a:rPr>
                      <m:t>∙</m:t>
                    </m:r>
                    <m:f>
                      <m:fPr>
                        <m:ctrlPr>
                          <a:rPr lang="en-US" sz="1600" b="0" i="1">
                            <a:latin typeface="Cambria Math" panose="02040503050406030204" pitchFamily="18" charset="0"/>
                          </a:rPr>
                        </m:ctrlPr>
                      </m:fPr>
                      <m:num>
                        <m:r>
                          <a:rPr lang="en-US" sz="1600" b="0" i="1">
                            <a:latin typeface="Cambria Math" panose="02040503050406030204" pitchFamily="18" charset="0"/>
                          </a:rPr>
                          <m:t>𝐷𝑇</m:t>
                        </m:r>
                      </m:num>
                      <m:den>
                        <m:r>
                          <a:rPr lang="en-US" sz="1600" b="0" i="1">
                            <a:latin typeface="Cambria Math" panose="02040503050406030204" pitchFamily="18" charset="0"/>
                          </a:rPr>
                          <m:t>100</m:t>
                        </m:r>
                      </m:den>
                    </m:f>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rPr>
                      <m:t>𝑛</m:t>
                    </m:r>
                  </m:oMath>
                </m:oMathPara>
              </a14:m>
              <a:endParaRPr lang="lt-LT" sz="1600"/>
            </a:p>
          </xdr:txBody>
        </xdr:sp>
      </mc:Choice>
      <mc:Fallback xmlns="">
        <xdr:sp macro="" textlink="">
          <xdr:nvSpPr>
            <xdr:cNvPr id="4" name="TextBox 3">
              <a:extLst>
                <a:ext uri="{FF2B5EF4-FFF2-40B4-BE49-F238E27FC236}">
                  <a16:creationId xmlns:a16="http://schemas.microsoft.com/office/drawing/2014/main" id="{E210F1C0-05A5-52D5-E162-463398807E75}"/>
                </a:ext>
              </a:extLst>
            </xdr:cNvPr>
            <xdr:cNvSpPr txBox="1">
              <a:spLocks/>
            </xdr:cNvSpPr>
          </xdr:nvSpPr>
          <xdr:spPr>
            <a:xfrm>
              <a:off x="5372100" y="5934075"/>
              <a:ext cx="3600000" cy="46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600" b="0" i="0">
                  <a:latin typeface="Cambria Math" panose="02040503050406030204" pitchFamily="18" charset="0"/>
                </a:rPr>
                <a:t>𝑇𝐹𝐸𝑆=(〖𝑠𝐹𝐸𝐶〗_𝑟𝑒𝑓−〖𝑠𝐹𝐸𝐶〗_𝑒𝑓𝑓 )</a:t>
              </a:r>
              <a:r>
                <a:rPr lang="en-US" sz="1600" b="0" i="0">
                  <a:latin typeface="Cambria Math" panose="02040503050406030204" pitchFamily="18" charset="0"/>
                  <a:ea typeface="Cambria Math" panose="02040503050406030204" pitchFamily="18" charset="0"/>
                </a:rPr>
                <a:t>∙</a:t>
              </a:r>
              <a:r>
                <a:rPr lang="en-US" sz="1600" b="0" i="0">
                  <a:latin typeface="Cambria Math" panose="02040503050406030204" pitchFamily="18" charset="0"/>
                </a:rPr>
                <a:t>𝐷𝑇/100</a:t>
              </a:r>
              <a:r>
                <a:rPr lang="en-US" sz="1600" b="0" i="0">
                  <a:latin typeface="Cambria Math" panose="02040503050406030204" pitchFamily="18" charset="0"/>
                  <a:ea typeface="Cambria Math" panose="02040503050406030204" pitchFamily="18" charset="0"/>
                </a:rPr>
                <a:t>∙</a:t>
              </a:r>
              <a:r>
                <a:rPr lang="en-US" sz="1600" b="0" i="0">
                  <a:latin typeface="Cambria Math" panose="02040503050406030204" pitchFamily="18" charset="0"/>
                </a:rPr>
                <a:t>𝑛</a:t>
              </a:r>
              <a:endParaRPr lang="lt-LT" sz="1600"/>
            </a:p>
          </xdr:txBody>
        </xdr:sp>
      </mc:Fallback>
    </mc:AlternateContent>
    <xdr:clientData/>
  </xdr:one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77"/>
  <sheetViews>
    <sheetView showGridLines="0" tabSelected="1" zoomScaleNormal="100" workbookViewId="0">
      <selection activeCell="K22" sqref="K22"/>
    </sheetView>
  </sheetViews>
  <sheetFormatPr defaultColWidth="11.5546875" defaultRowHeight="15.75"/>
  <cols>
    <col min="1" max="1" width="1.21875" style="21" customWidth="1"/>
    <col min="2" max="2" width="13.6640625" style="21" customWidth="1"/>
    <col min="3" max="3" width="27.6640625" style="21" customWidth="1"/>
    <col min="4" max="4" width="15.21875" style="21" customWidth="1"/>
    <col min="5" max="5" width="26.6640625" style="21" hidden="1" customWidth="1"/>
    <col min="6" max="6" width="9.5546875" style="21" hidden="1" customWidth="1"/>
    <col min="7" max="7" width="5.33203125" style="21" customWidth="1"/>
    <col min="8" max="13" width="9.6640625" style="21" customWidth="1"/>
    <col min="14" max="14" width="13.33203125" style="21" customWidth="1"/>
    <col min="15" max="15" width="34.109375" style="21" customWidth="1"/>
    <col min="16" max="16384" width="11.5546875" style="21"/>
  </cols>
  <sheetData>
    <row r="1" spans="1:15">
      <c r="B1" s="22"/>
      <c r="C1" s="111" t="s">
        <v>0</v>
      </c>
      <c r="D1" s="112"/>
    </row>
    <row r="3" spans="1:15" ht="27">
      <c r="A3" s="23" t="s">
        <v>1</v>
      </c>
      <c r="B3" s="23"/>
      <c r="C3" s="23"/>
      <c r="D3" s="23"/>
      <c r="E3" s="23"/>
      <c r="F3" s="23"/>
      <c r="G3" s="23"/>
      <c r="H3" s="23"/>
      <c r="I3" s="23"/>
      <c r="J3" s="23"/>
      <c r="K3" s="23"/>
      <c r="O3" s="24"/>
    </row>
    <row r="4" spans="1:15" ht="83.25" customHeight="1">
      <c r="A4" s="24"/>
      <c r="B4" s="113" t="s">
        <v>150</v>
      </c>
      <c r="C4" s="113"/>
      <c r="D4" s="113"/>
      <c r="E4" s="113"/>
      <c r="F4" s="113"/>
      <c r="G4" s="113"/>
      <c r="H4" s="113"/>
      <c r="I4" s="25"/>
      <c r="J4" s="25"/>
      <c r="K4" s="25"/>
      <c r="L4" s="25"/>
      <c r="O4" s="24"/>
    </row>
    <row r="5" spans="1:15" ht="19.5" hidden="1">
      <c r="A5" s="24"/>
      <c r="B5" s="92" t="s">
        <v>2</v>
      </c>
      <c r="C5" s="92"/>
      <c r="D5" s="92"/>
      <c r="E5" s="92"/>
      <c r="F5" s="92"/>
      <c r="G5" s="92"/>
      <c r="H5" s="27"/>
      <c r="I5" s="27"/>
      <c r="J5" s="27"/>
      <c r="K5" s="27"/>
      <c r="L5" s="27"/>
      <c r="M5" s="27"/>
      <c r="N5" s="27"/>
      <c r="O5" s="27"/>
    </row>
    <row r="6" spans="1:15" ht="19.5" hidden="1">
      <c r="A6" s="24"/>
      <c r="B6" s="26"/>
      <c r="C6" s="26"/>
      <c r="D6" s="26"/>
      <c r="E6" s="26"/>
      <c r="F6" s="26"/>
      <c r="G6" s="26"/>
      <c r="H6" s="27"/>
      <c r="I6" s="27"/>
      <c r="J6" s="27"/>
      <c r="K6" s="27"/>
      <c r="L6" s="27"/>
      <c r="M6" s="27"/>
      <c r="N6" s="27"/>
      <c r="O6" s="27"/>
    </row>
    <row r="7" spans="1:15" ht="31.5" hidden="1">
      <c r="A7" s="24"/>
      <c r="B7" s="28" t="s">
        <v>3</v>
      </c>
      <c r="C7" s="29"/>
      <c r="D7" s="30"/>
      <c r="E7" s="96" t="s">
        <v>4</v>
      </c>
      <c r="F7" s="96"/>
      <c r="G7" s="96"/>
      <c r="H7" s="96"/>
      <c r="I7" s="96"/>
      <c r="J7" s="96"/>
      <c r="K7" s="96"/>
      <c r="L7" s="96"/>
      <c r="M7" s="96"/>
      <c r="N7" s="96"/>
      <c r="O7" s="31"/>
    </row>
    <row r="8" spans="1:15" ht="31.5" hidden="1">
      <c r="A8" s="24"/>
      <c r="B8" s="28" t="s">
        <v>5</v>
      </c>
      <c r="C8" s="32"/>
      <c r="D8" s="30"/>
      <c r="E8" s="33" t="s">
        <v>6</v>
      </c>
      <c r="F8" s="30"/>
      <c r="G8" s="24"/>
      <c r="H8" s="30"/>
      <c r="I8" s="30"/>
      <c r="J8" s="30"/>
      <c r="K8" s="30"/>
      <c r="L8" s="30"/>
      <c r="M8" s="30"/>
      <c r="N8" s="30"/>
      <c r="O8" s="31"/>
    </row>
    <row r="9" spans="1:15" ht="31.5" hidden="1">
      <c r="A9" s="24"/>
      <c r="B9" s="28" t="s">
        <v>7</v>
      </c>
      <c r="C9" s="29"/>
      <c r="D9" s="30"/>
      <c r="E9" s="34" t="s">
        <v>8</v>
      </c>
      <c r="F9" s="30"/>
      <c r="G9" s="24"/>
      <c r="H9" s="30"/>
      <c r="I9" s="30"/>
      <c r="J9" s="30"/>
      <c r="K9" s="30"/>
      <c r="L9" s="30"/>
      <c r="M9" s="30"/>
      <c r="N9" s="30"/>
      <c r="O9" s="31"/>
    </row>
    <row r="10" spans="1:15" hidden="1">
      <c r="A10" s="24"/>
      <c r="B10" s="35"/>
      <c r="C10" s="24"/>
      <c r="D10" s="36"/>
      <c r="E10" s="24"/>
      <c r="F10" s="24"/>
      <c r="G10" s="31"/>
      <c r="H10" s="31"/>
      <c r="I10" s="31"/>
      <c r="J10" s="31"/>
      <c r="K10" s="31"/>
      <c r="L10" s="31"/>
      <c r="M10" s="31"/>
      <c r="N10" s="31"/>
      <c r="O10" s="31"/>
    </row>
    <row r="11" spans="1:15" hidden="1">
      <c r="A11" s="24"/>
      <c r="B11" s="37"/>
      <c r="C11" s="93" t="s">
        <v>9</v>
      </c>
      <c r="D11" s="93"/>
      <c r="E11" s="93"/>
      <c r="F11" s="93"/>
      <c r="G11" s="31"/>
      <c r="H11" s="31"/>
      <c r="I11" s="31"/>
      <c r="J11" s="31"/>
      <c r="K11" s="31"/>
      <c r="L11" s="31"/>
      <c r="M11" s="31"/>
      <c r="N11" s="31"/>
      <c r="O11" s="31"/>
    </row>
    <row r="12" spans="1:15" hidden="1">
      <c r="A12" s="24"/>
      <c r="B12" s="37"/>
      <c r="C12" s="38" t="s">
        <v>10</v>
      </c>
      <c r="D12" s="38" t="s">
        <v>11</v>
      </c>
      <c r="E12" s="38" t="s">
        <v>12</v>
      </c>
      <c r="F12" s="38" t="s">
        <v>11</v>
      </c>
      <c r="G12" s="31"/>
      <c r="H12" s="39" t="s">
        <v>13</v>
      </c>
      <c r="I12" s="39"/>
      <c r="J12" s="39"/>
      <c r="K12" s="39"/>
      <c r="L12" s="39"/>
      <c r="M12" s="39"/>
      <c r="N12" s="39"/>
      <c r="O12" s="31"/>
    </row>
    <row r="13" spans="1:15" hidden="1">
      <c r="A13" s="24"/>
      <c r="B13" s="37"/>
      <c r="C13" s="40"/>
      <c r="D13" s="41">
        <v>1</v>
      </c>
      <c r="E13" s="40"/>
      <c r="F13" s="41">
        <v>1</v>
      </c>
      <c r="G13" s="31"/>
      <c r="H13" s="102" t="s">
        <v>14</v>
      </c>
      <c r="I13" s="103"/>
      <c r="J13" s="103"/>
      <c r="K13" s="103"/>
      <c r="L13" s="103"/>
      <c r="M13" s="103"/>
      <c r="N13" s="104"/>
      <c r="O13" s="31"/>
    </row>
    <row r="14" spans="1:15" hidden="1">
      <c r="A14" s="24"/>
      <c r="B14" s="37"/>
      <c r="C14" s="40"/>
      <c r="D14" s="41">
        <v>0</v>
      </c>
      <c r="E14" s="40"/>
      <c r="F14" s="41">
        <v>0</v>
      </c>
      <c r="G14" s="31"/>
      <c r="H14" s="102" t="s">
        <v>14</v>
      </c>
      <c r="I14" s="103"/>
      <c r="J14" s="103"/>
      <c r="K14" s="103"/>
      <c r="L14" s="103"/>
      <c r="M14" s="103"/>
      <c r="N14" s="104"/>
      <c r="O14" s="31"/>
    </row>
    <row r="15" spans="1:15" hidden="1">
      <c r="A15" s="24"/>
      <c r="B15" s="37"/>
      <c r="C15" s="40"/>
      <c r="D15" s="41">
        <v>0</v>
      </c>
      <c r="E15" s="40"/>
      <c r="F15" s="41">
        <v>0</v>
      </c>
      <c r="G15" s="31"/>
      <c r="H15" s="102" t="s">
        <v>14</v>
      </c>
      <c r="I15" s="103"/>
      <c r="J15" s="103"/>
      <c r="K15" s="103"/>
      <c r="L15" s="103"/>
      <c r="M15" s="103"/>
      <c r="N15" s="104"/>
      <c r="O15" s="31"/>
    </row>
    <row r="16" spans="1:15" hidden="1">
      <c r="A16" s="24"/>
      <c r="B16" s="37"/>
      <c r="C16" s="40"/>
      <c r="D16" s="41">
        <v>0</v>
      </c>
      <c r="E16" s="40"/>
      <c r="F16" s="41">
        <v>0</v>
      </c>
      <c r="G16" s="31"/>
      <c r="H16" s="102" t="s">
        <v>14</v>
      </c>
      <c r="I16" s="103"/>
      <c r="J16" s="103"/>
      <c r="K16" s="103"/>
      <c r="L16" s="103"/>
      <c r="M16" s="103"/>
      <c r="N16" s="104"/>
      <c r="O16" s="31"/>
    </row>
    <row r="17" spans="1:15" hidden="1">
      <c r="A17" s="24"/>
      <c r="B17" s="37"/>
      <c r="C17" s="40"/>
      <c r="D17" s="41">
        <v>0</v>
      </c>
      <c r="E17" s="40"/>
      <c r="F17" s="41">
        <v>0</v>
      </c>
      <c r="G17" s="31"/>
      <c r="H17" s="102" t="s">
        <v>14</v>
      </c>
      <c r="I17" s="103"/>
      <c r="J17" s="103"/>
      <c r="K17" s="103"/>
      <c r="L17" s="103"/>
      <c r="M17" s="103"/>
      <c r="N17" s="104"/>
      <c r="O17" s="31"/>
    </row>
    <row r="18" spans="1:15" hidden="1">
      <c r="A18" s="24"/>
      <c r="B18" s="37"/>
      <c r="C18" s="45" t="s">
        <v>15</v>
      </c>
      <c r="D18" s="46">
        <f>SUM(D13:D17)</f>
        <v>1</v>
      </c>
      <c r="E18" s="45" t="s">
        <v>15</v>
      </c>
      <c r="F18" s="46">
        <f>SUM(F13:F17)</f>
        <v>1</v>
      </c>
      <c r="G18" s="31"/>
      <c r="H18" s="42" t="s">
        <v>16</v>
      </c>
      <c r="I18" s="43"/>
      <c r="J18" s="43"/>
      <c r="K18" s="43"/>
      <c r="L18" s="43"/>
      <c r="M18" s="43"/>
      <c r="N18" s="44"/>
      <c r="O18" s="31"/>
    </row>
    <row r="19" spans="1:15" ht="17.25" hidden="1">
      <c r="A19" s="24"/>
      <c r="B19" s="24"/>
      <c r="C19" s="28" t="s">
        <v>17</v>
      </c>
      <c r="D19" s="47">
        <f>IF($C$7="National values",(IFERROR($D$13*INDEX('National Values'!$C$3:$C$37,MATCH($C$13,'National Values'!$A$3:$A$37,0)),0)+IFERROR($D$14*INDEX('National Values'!$C$3:$C$37,MATCH($C$14,'National Values'!$A$3:$A$37,0)),0)+IFERROR($D$15*INDEX('National Values'!$C$3:$C$37,MATCH($C$15,'National Values'!$A$3:$A$37,0)),0)+IFERROR($D$16*INDEX('National Values'!$C$3:$C$37,MATCH($C$16,'National Values'!$A$3:$A$37,0)),0)+IFERROR($D$17*INDEX('National Values'!$C$3:$C$37,MATCH($C$17,'National Values'!$A$3:$A$37,0)),0)),(IFERROR($D$13*INDEX('EU Values'!$C$3:$C$37,MATCH($C$13,'EU Values'!$A$3:$A$37,0)),0)+IFERROR($D$14*INDEX('EU Values'!$C$3:$C$37,MATCH($C$14,'EU Values'!$A$3:$A$37,0)),0)+IFERROR($D$15*INDEX('EU Values'!$C$3:$C$37,MATCH($C$15,'EU Values'!$A$3:$A$37,0)),0)+IFERROR($D$16*INDEX('EU Values'!$C$3:$C$37,MATCH($C$16,'EU Values'!$A$3:$A$37,0)),0)+IFERROR($D$17*INDEX('EU Values'!$C$3:$C$37,MATCH($C$17,'EU Values'!$A$3:$A$37,0)),0)))</f>
        <v>0</v>
      </c>
      <c r="E19" s="28" t="s">
        <v>18</v>
      </c>
      <c r="F19" s="47">
        <f>IF($C$7="National values",IFERROR($F$13*INDEX('National Values'!$C$3:$C$37,MATCH($E$13,'National Values'!$A$3:$A$37,0)),0)+IFERROR($F$14*INDEX('National Values'!$C$3:$C$37,MATCH($E$14,'National Values'!$A$3:$A$37,0)),0)+IFERROR($F$15*INDEX('National Values'!$C$3:$C$37,MATCH($E$15,'National Values'!$A$3:$A$37,0)),0)+IFERROR($F$16*INDEX('National Values'!$C$3:$C$37,MATCH($E$16,'National Values'!$A$3:$A$37,0)),0)+IFERROR($F$17*INDEX('National Values'!$C$3:$C$37,MATCH($E$17,'National Values'!$A$3:$A$37,0)),0),IFERROR($F$13*INDEX('EU Values'!$C$3:$C$37,MATCH($E$13,'EU Values'!$A$3:$A$37,0)),0)+IFERROR($F$14*INDEX('EU Values'!$C$3:$C$37,MATCH($E$14,'EU Values'!$A$3:$A$37,0)),0)+IFERROR($F$15*INDEX('EU Values'!$C$3:$C$37,MATCH($E$15,'EU Values'!$A$3:$A$37,0)),0)+IFERROR($F$16*INDEX('EU Values'!$C$3:$C$37,MATCH($E$16,'EU Values'!$A$3:$A$37,0)),0)+IFERROR($F$17*INDEX('EU Values'!$C$3:$C$37,MATCH($E$17,'EU Values'!$A$3:$A$37,0)),0))</f>
        <v>0</v>
      </c>
      <c r="G19" s="24"/>
      <c r="H19" s="99" t="s">
        <v>19</v>
      </c>
      <c r="I19" s="100"/>
      <c r="J19" s="100"/>
      <c r="K19" s="100"/>
      <c r="L19" s="100"/>
      <c r="M19" s="100"/>
      <c r="N19" s="101"/>
      <c r="O19" s="36"/>
    </row>
    <row r="20" spans="1:15" ht="17.25" hidden="1">
      <c r="A20" s="24"/>
      <c r="B20" s="24"/>
      <c r="C20" s="28" t="s">
        <v>20</v>
      </c>
      <c r="D20" s="47">
        <f>IF($C$7="National values",(IFERROR($D$13*INDEX('National Values'!$B$3:$B$37,MATCH($C$13,'National Values'!$A$3:$A$37,0)),0)+IFERROR($D$14*INDEX('National Values'!$B$3:$B$37,MATCH($C$14,'National Values'!$A$3:$A$37,0)),0)+IFERROR($D$15*INDEX('National Values'!$B$3:$B$37,MATCH($C$15,'National Values'!$A$3:$A$37,0)),0)+IFERROR($D$16*INDEX('National Values'!$B$3:$B$37,MATCH($C$16,'National Values'!$A$3:$A$37,0)),0)+IFERROR($D$17*INDEX('National Values'!$B$3:$B$37,MATCH($C$17,'National Values'!$A$3:$A$37,0)),0)),(IFERROR($D$13*INDEX('EU Values'!$B$3:$B$37,MATCH($C$13,'EU Values'!$A$3:$A$37,0)),0)+IFERROR($D$14*INDEX('EU Values'!$B$3:$B$37,MATCH($C$14,'EU Values'!$A$3:$A$37,0)),0)+IFERROR($D$15*INDEX('EU Values'!$B$3:$B$37,MATCH($C$15,'EU Values'!$A$3:$A$37,0)),0)+IFERROR($D$16*INDEX('EU Values'!$B$3:$B$37,MATCH($C$16,'EU Values'!$A$3:$A$37,0)),0)+IFERROR($D$17*INDEX('EU Values'!$B$3:$B$37,MATCH($C$17,'EU Values'!$A$3:$A$37,0)),0)))</f>
        <v>0</v>
      </c>
      <c r="E20" s="28" t="s">
        <v>21</v>
      </c>
      <c r="F20" s="47">
        <f>IF($C$7="National values",IFERROR($F$13*INDEX('National Values'!$B$3:$B$37,MATCH($E$13,'National Values'!$A$3:$A$37,0)),0)+IFERROR($F$14*INDEX('National Values'!$B$3:$B$37,MATCH($E$14,'National Values'!$A$3:$A$37,0)),0)+IFERROR($F$15*INDEX('National Values'!$B$3:$B$37,MATCH($E$15,'National Values'!$A$3:$A$37,0)),0)+IFERROR($F$16*INDEX('National Values'!$B$3:$B$37,MATCH($E$16,'National Values'!$A$3:$A$37,0)),0)+IFERROR($F$17*INDEX('National Values'!$B$3:$B$37,MATCH($E$17,'National Values'!$A$3:$A$37,0)),0),IFERROR($F$13*INDEX('EU Values'!$B$3:$B$37,MATCH($E$13,'EU Values'!$A$3:$A$37,0)),0)+IFERROR($F$14*INDEX('EU Values'!$B$3:$B$37,MATCH($E$14,'EU Values'!$A$3:$A$37,0)),0)+IFERROR($F$15*INDEX('EU Values'!$B$3:$B$37,MATCH($E$15,'EU Values'!$A$3:$A$37,0)),0)+IFERROR($F$16*INDEX('EU Values'!$B$3:$B$37,MATCH($E$16,'EU Values'!$A$3:$A$37,0)),0)+IFERROR($F$17*INDEX('EU Values'!$B$3:$B$37,MATCH($E$17,'EU Values'!$A$3:$A$37,0)),0))</f>
        <v>0</v>
      </c>
      <c r="G20" s="24"/>
      <c r="H20" s="99" t="s">
        <v>22</v>
      </c>
      <c r="I20" s="100"/>
      <c r="J20" s="100"/>
      <c r="K20" s="100"/>
      <c r="L20" s="100"/>
      <c r="M20" s="100"/>
      <c r="N20" s="101"/>
      <c r="O20" s="36"/>
    </row>
    <row r="21" spans="1:15">
      <c r="A21" s="24"/>
      <c r="B21" s="24"/>
      <c r="C21" s="28"/>
      <c r="D21" s="47"/>
      <c r="E21" s="28"/>
      <c r="F21" s="47"/>
      <c r="G21" s="24"/>
      <c r="H21" s="48"/>
      <c r="I21" s="48"/>
      <c r="J21" s="48"/>
      <c r="K21" s="48"/>
      <c r="L21" s="48"/>
      <c r="M21" s="48"/>
      <c r="N21" s="48"/>
      <c r="O21" s="36"/>
    </row>
    <row r="22" spans="1:15" ht="21">
      <c r="A22" s="24"/>
      <c r="B22" s="49" t="s">
        <v>23</v>
      </c>
      <c r="C22" s="49"/>
      <c r="D22" s="49"/>
      <c r="E22" s="49"/>
      <c r="F22" s="49"/>
      <c r="G22" s="49"/>
      <c r="H22" s="48"/>
      <c r="I22" s="48"/>
      <c r="J22" s="48"/>
      <c r="K22" s="48"/>
      <c r="L22" s="48"/>
      <c r="M22" s="48"/>
      <c r="N22" s="48"/>
      <c r="O22" s="36"/>
    </row>
    <row r="23" spans="1:15" ht="19.5">
      <c r="A23" s="24"/>
      <c r="B23" s="50" t="s">
        <v>24</v>
      </c>
      <c r="C23" s="49"/>
      <c r="D23" s="49"/>
      <c r="E23" s="49"/>
      <c r="F23" s="49"/>
      <c r="G23" s="49"/>
      <c r="H23" s="48"/>
      <c r="I23" s="48"/>
      <c r="J23" s="48"/>
      <c r="K23" s="48"/>
      <c r="L23" s="48"/>
      <c r="M23" s="48"/>
      <c r="N23" s="48"/>
      <c r="O23" s="36"/>
    </row>
    <row r="24" spans="1:15" ht="19.5">
      <c r="A24" s="24"/>
      <c r="B24" s="114" t="s">
        <v>25</v>
      </c>
      <c r="C24" s="115" t="s">
        <v>26</v>
      </c>
      <c r="D24" s="114"/>
      <c r="E24" s="49"/>
      <c r="F24" s="49"/>
      <c r="G24" s="49"/>
      <c r="H24" s="48"/>
      <c r="I24" s="48"/>
      <c r="J24" s="48"/>
      <c r="K24" s="48"/>
      <c r="L24" s="48"/>
      <c r="M24" s="48"/>
      <c r="N24" s="48"/>
      <c r="O24" s="36"/>
    </row>
    <row r="25" spans="1:15">
      <c r="A25" s="24"/>
      <c r="B25" s="114"/>
      <c r="C25" s="52" t="s">
        <v>27</v>
      </c>
      <c r="D25" s="51" t="s">
        <v>28</v>
      </c>
      <c r="E25" s="28"/>
      <c r="F25" s="47"/>
      <c r="G25" s="24"/>
      <c r="H25" s="48"/>
      <c r="I25" s="48"/>
      <c r="J25" s="48"/>
      <c r="K25" s="48"/>
      <c r="L25" s="48"/>
      <c r="M25" s="48"/>
      <c r="N25" s="48"/>
      <c r="O25" s="36"/>
    </row>
    <row r="26" spans="1:15">
      <c r="A26" s="24"/>
      <c r="B26" s="24" t="s">
        <v>29</v>
      </c>
      <c r="C26" s="20"/>
      <c r="D26" s="53">
        <f>(((C26*0.752/1000)*1.07)*11.63)*1000</f>
        <v>0</v>
      </c>
      <c r="E26" s="28"/>
      <c r="F26" s="47"/>
      <c r="G26" s="24"/>
      <c r="H26" s="48"/>
      <c r="I26" s="48"/>
      <c r="J26" s="48"/>
      <c r="K26" s="48"/>
      <c r="L26" s="48"/>
      <c r="M26" s="48"/>
      <c r="N26" s="48"/>
      <c r="O26" s="36"/>
    </row>
    <row r="27" spans="1:15">
      <c r="A27" s="24"/>
      <c r="B27" s="24" t="s">
        <v>30</v>
      </c>
      <c r="C27" s="20"/>
      <c r="D27" s="53">
        <f>(((C27*0.845/1000)*1.029)*11.63)*1000</f>
        <v>0</v>
      </c>
      <c r="E27" s="28"/>
      <c r="F27" s="47"/>
      <c r="G27" s="24"/>
      <c r="H27" s="48"/>
      <c r="I27" s="48"/>
      <c r="J27" s="48"/>
      <c r="K27" s="48"/>
      <c r="L27" s="48"/>
      <c r="M27" s="48"/>
      <c r="N27" s="48"/>
      <c r="O27" s="36"/>
    </row>
    <row r="28" spans="1:15">
      <c r="A28" s="24"/>
      <c r="B28" s="24" t="s">
        <v>31</v>
      </c>
      <c r="C28" s="20"/>
      <c r="D28" s="53">
        <f>(((C28*0.521/1000)*1.109)*11.63)*1000</f>
        <v>0</v>
      </c>
      <c r="E28" s="28"/>
      <c r="F28" s="47"/>
      <c r="G28" s="24"/>
      <c r="H28" s="48"/>
      <c r="I28" s="48"/>
      <c r="J28" s="48"/>
      <c r="K28" s="48"/>
      <c r="L28" s="48"/>
      <c r="M28" s="48"/>
      <c r="N28" s="48"/>
      <c r="O28" s="36"/>
    </row>
    <row r="29" spans="1:15">
      <c r="A29" s="24"/>
      <c r="B29" s="37"/>
      <c r="C29" s="24"/>
      <c r="D29" s="36"/>
      <c r="E29" s="24"/>
      <c r="F29" s="24"/>
      <c r="G29" s="31"/>
      <c r="H29" s="31"/>
      <c r="I29" s="31"/>
      <c r="J29" s="31"/>
      <c r="K29" s="31"/>
      <c r="L29" s="31"/>
      <c r="M29" s="31"/>
      <c r="N29" s="31"/>
      <c r="O29" s="31"/>
    </row>
    <row r="30" spans="1:15" ht="19.5">
      <c r="A30" s="24"/>
      <c r="B30" s="107" t="s">
        <v>32</v>
      </c>
      <c r="C30" s="107"/>
      <c r="D30" s="107"/>
      <c r="E30" s="107"/>
      <c r="F30" s="107"/>
      <c r="G30" s="107"/>
      <c r="H30" s="31"/>
      <c r="I30" s="31"/>
      <c r="J30" s="31"/>
      <c r="K30" s="31"/>
      <c r="L30" s="31"/>
      <c r="M30" s="31"/>
      <c r="N30" s="31"/>
      <c r="O30" s="31"/>
    </row>
    <row r="31" spans="1:15">
      <c r="A31" s="24"/>
      <c r="B31" s="37"/>
      <c r="C31" s="51" t="s">
        <v>33</v>
      </c>
      <c r="D31" s="51" t="s">
        <v>149</v>
      </c>
      <c r="E31" s="54" t="s">
        <v>34</v>
      </c>
      <c r="F31" s="38" t="s">
        <v>35</v>
      </c>
      <c r="G31" s="24"/>
      <c r="H31" s="105" t="s">
        <v>36</v>
      </c>
      <c r="I31" s="105"/>
      <c r="J31" s="105"/>
      <c r="K31" s="105"/>
      <c r="L31" s="105"/>
      <c r="M31" s="105"/>
      <c r="N31" s="106"/>
      <c r="O31" s="55" t="s">
        <v>37</v>
      </c>
    </row>
    <row r="32" spans="1:15">
      <c r="A32" s="24"/>
      <c r="B32" s="56" t="s">
        <v>38</v>
      </c>
      <c r="C32" s="57">
        <v>1</v>
      </c>
      <c r="D32" s="58" t="s">
        <v>39</v>
      </c>
      <c r="E32" s="59"/>
      <c r="F32" s="60" t="s">
        <v>40</v>
      </c>
      <c r="G32" s="24"/>
      <c r="H32" s="97" t="s">
        <v>41</v>
      </c>
      <c r="I32" s="97"/>
      <c r="J32" s="97"/>
      <c r="K32" s="97"/>
      <c r="L32" s="97"/>
      <c r="M32" s="97"/>
      <c r="N32" s="98"/>
      <c r="O32" s="61"/>
    </row>
    <row r="33" spans="1:15" ht="30.75" customHeight="1">
      <c r="A33" s="24"/>
      <c r="B33" s="62" t="s">
        <v>42</v>
      </c>
      <c r="C33" s="20"/>
      <c r="D33" s="63" t="s">
        <v>28</v>
      </c>
      <c r="E33" s="64">
        <f>IFERROR(INDEX('EU Values'!$B$41:$D$49,MATCH($C$9,'EU Values'!$A$41:$A$49,0),MATCH($C$8,'EU Values'!$B$40:$D$40,0)),0)</f>
        <v>0</v>
      </c>
      <c r="F33" s="65" t="s">
        <v>28</v>
      </c>
      <c r="G33" s="24"/>
      <c r="H33" s="119" t="s">
        <v>43</v>
      </c>
      <c r="I33" s="119"/>
      <c r="J33" s="119"/>
      <c r="K33" s="119"/>
      <c r="L33" s="119"/>
      <c r="M33" s="119"/>
      <c r="N33" s="120"/>
      <c r="O33" s="61" t="s">
        <v>44</v>
      </c>
    </row>
    <row r="34" spans="1:15" ht="18.75">
      <c r="A34" s="24"/>
      <c r="B34" s="56" t="s">
        <v>45</v>
      </c>
      <c r="C34" s="20"/>
      <c r="D34" s="63" t="s">
        <v>28</v>
      </c>
      <c r="E34" s="64">
        <f>IFERROR(INDEX('EU Values'!$E$41:$E$49,MATCH($C$9,'EU Values'!$A$41:$A$49,0)),0)</f>
        <v>0</v>
      </c>
      <c r="F34" s="65" t="s">
        <v>28</v>
      </c>
      <c r="G34" s="24"/>
      <c r="H34" s="97" t="s">
        <v>46</v>
      </c>
      <c r="I34" s="97"/>
      <c r="J34" s="97"/>
      <c r="K34" s="97"/>
      <c r="L34" s="97"/>
      <c r="M34" s="97"/>
      <c r="N34" s="98"/>
      <c r="O34" s="61" t="s">
        <v>44</v>
      </c>
    </row>
    <row r="35" spans="1:15">
      <c r="A35" s="24"/>
      <c r="B35" s="66" t="s">
        <v>47</v>
      </c>
      <c r="C35" s="20"/>
      <c r="D35" s="67" t="s">
        <v>48</v>
      </c>
      <c r="E35" s="68">
        <f>IFERROR(INDEX('EU Values'!$F$41:$F$49,MATCH($C$9,'EU Values'!$A$41:$A$49,0)),0)</f>
        <v>0</v>
      </c>
      <c r="F35" s="69" t="s">
        <v>49</v>
      </c>
      <c r="G35" s="24"/>
      <c r="H35" s="97" t="s">
        <v>50</v>
      </c>
      <c r="I35" s="97"/>
      <c r="J35" s="97"/>
      <c r="K35" s="97"/>
      <c r="L35" s="97"/>
      <c r="M35" s="97"/>
      <c r="N35" s="98"/>
      <c r="O35" s="61" t="s">
        <v>44</v>
      </c>
    </row>
    <row r="36" spans="1:15" ht="17.25" hidden="1">
      <c r="A36" s="24"/>
      <c r="B36" s="28" t="s">
        <v>51</v>
      </c>
      <c r="C36" s="70">
        <v>1</v>
      </c>
      <c r="D36" s="71" t="s">
        <v>40</v>
      </c>
      <c r="E36" s="72">
        <v>1</v>
      </c>
      <c r="F36" s="60" t="s">
        <v>40</v>
      </c>
      <c r="G36" s="24"/>
      <c r="H36" s="121" t="s">
        <v>52</v>
      </c>
      <c r="I36" s="122"/>
      <c r="J36" s="122"/>
      <c r="K36" s="122"/>
      <c r="L36" s="122"/>
      <c r="M36" s="122"/>
      <c r="N36" s="123"/>
      <c r="O36" s="73"/>
    </row>
    <row r="37" spans="1:15">
      <c r="A37" s="24"/>
      <c r="B37" s="24"/>
      <c r="C37" s="24"/>
      <c r="D37" s="24"/>
      <c r="E37" s="24"/>
      <c r="F37" s="24"/>
      <c r="G37" s="24"/>
      <c r="H37" s="24"/>
      <c r="I37" s="24"/>
      <c r="J37" s="24"/>
      <c r="K37" s="24"/>
      <c r="L37" s="24"/>
      <c r="M37" s="24"/>
      <c r="N37" s="24"/>
      <c r="O37" s="74"/>
    </row>
    <row r="38" spans="1:15" ht="19.5">
      <c r="A38" s="24"/>
      <c r="B38" s="107" t="s">
        <v>53</v>
      </c>
      <c r="C38" s="107"/>
      <c r="D38" s="107"/>
      <c r="E38" s="107"/>
      <c r="F38" s="107"/>
      <c r="G38" s="107"/>
      <c r="H38" s="27"/>
      <c r="I38" s="27"/>
      <c r="J38" s="27"/>
      <c r="K38" s="27"/>
      <c r="L38" s="27"/>
      <c r="M38" s="27"/>
      <c r="N38" s="27"/>
      <c r="O38" s="27"/>
    </row>
    <row r="39" spans="1:15">
      <c r="A39" s="24"/>
      <c r="B39" s="24"/>
      <c r="C39" s="24"/>
      <c r="D39" s="36"/>
      <c r="E39" s="24"/>
      <c r="F39" s="24"/>
      <c r="G39" s="31"/>
      <c r="H39" s="31"/>
      <c r="I39" s="31"/>
      <c r="J39" s="31"/>
      <c r="K39" s="31"/>
      <c r="L39" s="31"/>
      <c r="M39" s="31"/>
      <c r="N39" s="31"/>
      <c r="O39" s="31"/>
    </row>
    <row r="40" spans="1:15">
      <c r="A40" s="24"/>
      <c r="B40" s="24"/>
      <c r="C40" s="24"/>
      <c r="D40" s="36"/>
      <c r="E40" s="24"/>
      <c r="F40" s="24"/>
      <c r="G40" s="31"/>
      <c r="H40" s="31"/>
      <c r="I40" s="31"/>
      <c r="J40" s="31"/>
      <c r="K40" s="31"/>
      <c r="L40" s="31"/>
      <c r="M40" s="31"/>
      <c r="N40" s="31"/>
      <c r="O40" s="31"/>
    </row>
    <row r="41" spans="1:15" ht="16.5">
      <c r="A41" s="24"/>
      <c r="B41" s="91" t="s">
        <v>151</v>
      </c>
      <c r="C41" s="91"/>
      <c r="D41" s="91"/>
      <c r="E41" s="91"/>
      <c r="F41" s="91"/>
      <c r="G41" s="91"/>
      <c r="H41" s="31"/>
      <c r="I41" s="31"/>
      <c r="J41" s="31"/>
      <c r="K41" s="31"/>
      <c r="L41" s="31"/>
      <c r="M41" s="31"/>
      <c r="N41" s="31"/>
      <c r="O41" s="31"/>
    </row>
    <row r="42" spans="1:15">
      <c r="A42" s="24"/>
      <c r="B42" s="24"/>
      <c r="C42" s="24"/>
      <c r="D42" s="36"/>
      <c r="E42" s="24"/>
      <c r="F42" s="24"/>
      <c r="G42" s="31"/>
      <c r="H42" s="31"/>
      <c r="I42" s="31"/>
      <c r="J42" s="31"/>
      <c r="K42" s="31"/>
      <c r="L42" s="31"/>
      <c r="M42" s="31"/>
      <c r="N42" s="31"/>
      <c r="O42" s="31"/>
    </row>
    <row r="43" spans="1:15" hidden="1">
      <c r="A43" s="24"/>
      <c r="B43" s="24"/>
      <c r="C43" s="24"/>
      <c r="D43" s="36"/>
      <c r="E43" s="24"/>
      <c r="F43" s="24"/>
      <c r="G43" s="31"/>
      <c r="H43" s="31"/>
      <c r="I43" s="31"/>
      <c r="J43" s="31"/>
      <c r="K43" s="31"/>
      <c r="L43" s="31"/>
      <c r="M43" s="31"/>
      <c r="N43" s="31"/>
      <c r="O43" s="31"/>
    </row>
    <row r="44" spans="1:15" ht="16.5" hidden="1">
      <c r="A44" s="24"/>
      <c r="B44" s="91" t="s">
        <v>54</v>
      </c>
      <c r="C44" s="91"/>
      <c r="D44" s="91"/>
      <c r="E44" s="91"/>
      <c r="F44" s="91"/>
      <c r="G44" s="91"/>
      <c r="H44" s="31"/>
      <c r="I44" s="31"/>
      <c r="J44" s="31"/>
      <c r="K44" s="31"/>
      <c r="L44" s="31"/>
      <c r="M44" s="31"/>
      <c r="N44" s="31"/>
      <c r="O44" s="31"/>
    </row>
    <row r="45" spans="1:15" hidden="1">
      <c r="A45" s="24"/>
      <c r="B45" s="24"/>
      <c r="C45" s="24"/>
      <c r="D45" s="36"/>
      <c r="E45" s="24"/>
      <c r="F45" s="24"/>
      <c r="G45" s="31"/>
      <c r="H45" s="31"/>
      <c r="I45" s="31"/>
      <c r="J45" s="31"/>
      <c r="K45" s="31"/>
      <c r="L45" s="31"/>
      <c r="M45" s="31"/>
      <c r="N45" s="31"/>
      <c r="O45" s="31"/>
    </row>
    <row r="46" spans="1:15" hidden="1">
      <c r="A46" s="24"/>
      <c r="B46" s="24"/>
      <c r="C46" s="24"/>
      <c r="D46" s="36"/>
      <c r="E46" s="24"/>
      <c r="F46" s="24"/>
      <c r="G46" s="31"/>
      <c r="H46" s="31"/>
      <c r="I46" s="31"/>
      <c r="J46" s="31"/>
      <c r="K46" s="31"/>
      <c r="L46" s="31"/>
      <c r="M46" s="31"/>
      <c r="N46" s="31"/>
      <c r="O46" s="31"/>
    </row>
    <row r="47" spans="1:15" ht="16.5" hidden="1">
      <c r="A47" s="24"/>
      <c r="B47" s="91" t="s">
        <v>55</v>
      </c>
      <c r="C47" s="91"/>
      <c r="D47" s="91"/>
      <c r="E47" s="91"/>
      <c r="F47" s="91"/>
      <c r="G47" s="91"/>
      <c r="H47" s="31"/>
      <c r="I47" s="31"/>
      <c r="J47" s="31"/>
      <c r="K47" s="31"/>
      <c r="L47" s="31"/>
      <c r="M47" s="75"/>
      <c r="N47" s="31"/>
      <c r="O47" s="31"/>
    </row>
    <row r="48" spans="1:15" hidden="1">
      <c r="A48" s="24"/>
      <c r="B48" s="24"/>
      <c r="C48" s="24"/>
      <c r="D48" s="36"/>
      <c r="E48" s="24"/>
      <c r="F48" s="24"/>
      <c r="G48" s="31"/>
      <c r="H48" s="31"/>
      <c r="I48" s="31"/>
      <c r="J48" s="31"/>
      <c r="K48" s="31"/>
      <c r="L48" s="31"/>
      <c r="M48" s="31"/>
      <c r="N48" s="31"/>
      <c r="O48" s="31"/>
    </row>
    <row r="49" spans="1:15" hidden="1">
      <c r="A49" s="24"/>
      <c r="B49" s="24"/>
      <c r="C49" s="24"/>
      <c r="D49" s="36"/>
      <c r="E49" s="24"/>
      <c r="F49" s="24"/>
      <c r="G49" s="31"/>
      <c r="H49" s="31"/>
      <c r="I49" s="31"/>
      <c r="J49" s="31"/>
      <c r="K49" s="31"/>
      <c r="L49" s="31"/>
      <c r="M49" s="31"/>
      <c r="N49" s="31"/>
      <c r="O49" s="31"/>
    </row>
    <row r="50" spans="1:15" ht="18" hidden="1">
      <c r="A50" s="24"/>
      <c r="B50" s="91" t="s">
        <v>56</v>
      </c>
      <c r="C50" s="91"/>
      <c r="D50" s="91"/>
      <c r="E50" s="91"/>
      <c r="F50" s="91"/>
      <c r="G50" s="91"/>
      <c r="H50" s="31"/>
      <c r="I50" s="31"/>
      <c r="J50" s="31"/>
      <c r="K50" s="31"/>
      <c r="L50" s="31"/>
      <c r="M50" s="75"/>
      <c r="N50" s="31"/>
      <c r="O50" s="31"/>
    </row>
    <row r="51" spans="1:15" hidden="1">
      <c r="A51" s="24"/>
      <c r="B51" s="24"/>
      <c r="C51" s="24"/>
      <c r="D51" s="36"/>
      <c r="E51" s="24"/>
      <c r="F51" s="24"/>
      <c r="G51" s="31"/>
      <c r="H51" s="31"/>
      <c r="I51" s="31"/>
      <c r="J51" s="31"/>
      <c r="K51" s="31"/>
      <c r="L51" s="31"/>
      <c r="M51" s="31"/>
      <c r="N51" s="31"/>
      <c r="O51" s="31"/>
    </row>
    <row r="52" spans="1:15" hidden="1">
      <c r="A52" s="24"/>
      <c r="B52" s="24"/>
      <c r="C52" s="24"/>
      <c r="D52" s="36"/>
      <c r="E52" s="24"/>
      <c r="F52" s="24"/>
      <c r="G52" s="31"/>
      <c r="H52" s="31"/>
      <c r="I52" s="31"/>
      <c r="J52" s="31"/>
      <c r="K52" s="31"/>
      <c r="L52" s="31"/>
      <c r="M52" s="31"/>
      <c r="N52" s="31"/>
      <c r="O52" s="31"/>
    </row>
    <row r="53" spans="1:15" ht="19.5" hidden="1">
      <c r="A53" s="24"/>
      <c r="B53" s="92" t="s">
        <v>57</v>
      </c>
      <c r="C53" s="92"/>
      <c r="D53" s="92"/>
      <c r="E53" s="92"/>
      <c r="F53" s="92"/>
      <c r="G53" s="92"/>
      <c r="H53" s="31"/>
      <c r="I53" s="31"/>
      <c r="J53" s="31"/>
      <c r="K53" s="31"/>
      <c r="L53" s="31"/>
      <c r="M53" s="31"/>
      <c r="N53" s="31"/>
      <c r="O53" s="31"/>
    </row>
    <row r="54" spans="1:15">
      <c r="A54" s="24"/>
      <c r="B54" s="24"/>
      <c r="C54" s="24"/>
      <c r="D54" s="36"/>
      <c r="E54" s="24"/>
      <c r="F54" s="24"/>
      <c r="G54" s="31"/>
      <c r="H54" s="31"/>
      <c r="I54" s="31"/>
      <c r="J54" s="31"/>
      <c r="K54" s="31"/>
      <c r="L54" s="31"/>
      <c r="M54" s="31"/>
      <c r="N54" s="31"/>
      <c r="O54" s="31"/>
    </row>
    <row r="55" spans="1:15" ht="19.5">
      <c r="A55" s="24"/>
      <c r="B55" s="107" t="s">
        <v>58</v>
      </c>
      <c r="C55" s="107"/>
      <c r="D55" s="107"/>
      <c r="E55" s="107"/>
      <c r="F55" s="107"/>
      <c r="G55" s="107"/>
      <c r="H55" s="31"/>
      <c r="I55" s="31"/>
      <c r="J55" s="31"/>
      <c r="K55" s="31"/>
      <c r="L55" s="31"/>
      <c r="M55" s="31"/>
      <c r="N55" s="31"/>
      <c r="O55" s="31"/>
    </row>
    <row r="56" spans="1:15">
      <c r="A56" s="24"/>
      <c r="B56" s="24"/>
      <c r="C56" s="51" t="s">
        <v>59</v>
      </c>
      <c r="D56" s="51" t="s">
        <v>149</v>
      </c>
      <c r="E56" s="76" t="s">
        <v>34</v>
      </c>
      <c r="F56" s="77" t="s">
        <v>35</v>
      </c>
      <c r="G56" s="78"/>
      <c r="H56" s="105" t="s">
        <v>36</v>
      </c>
      <c r="I56" s="105"/>
      <c r="J56" s="105"/>
      <c r="K56" s="105"/>
      <c r="L56" s="105"/>
      <c r="M56" s="105"/>
      <c r="N56" s="105"/>
      <c r="O56" s="31"/>
    </row>
    <row r="57" spans="1:15">
      <c r="A57" s="24"/>
      <c r="B57" s="24"/>
      <c r="C57" s="79">
        <f>IFERROR((C33-C34)*C35/100*C32*C36,"Nepakanka duomenų")</f>
        <v>0</v>
      </c>
      <c r="D57" s="63" t="s">
        <v>60</v>
      </c>
      <c r="E57" s="80">
        <f>IFERROR((E33-E34)*E35/100*E32*E36,"insufficient data")</f>
        <v>0</v>
      </c>
      <c r="F57" s="81" t="s">
        <v>61</v>
      </c>
      <c r="G57" s="24"/>
      <c r="H57" s="97" t="s">
        <v>62</v>
      </c>
      <c r="I57" s="97"/>
      <c r="J57" s="97"/>
      <c r="K57" s="97"/>
      <c r="L57" s="97"/>
      <c r="M57" s="97"/>
      <c r="N57" s="97"/>
      <c r="O57" s="31"/>
    </row>
    <row r="58" spans="1:15" hidden="1">
      <c r="A58" s="24"/>
      <c r="B58" s="82" t="s">
        <v>63</v>
      </c>
      <c r="C58" s="83">
        <f>IFERROR((C33-C34)*C35/100*C32*C36,"insufficient data")</f>
        <v>0</v>
      </c>
      <c r="D58" s="84" t="s">
        <v>61</v>
      </c>
      <c r="E58" s="85">
        <f>IFERROR((E33-E34)*E35/100*E32*E36,"insufficient data")</f>
        <v>0</v>
      </c>
      <c r="F58" s="81" t="s">
        <v>61</v>
      </c>
      <c r="G58" s="24"/>
      <c r="H58" s="116" t="s">
        <v>64</v>
      </c>
      <c r="I58" s="117"/>
      <c r="J58" s="117"/>
      <c r="K58" s="117"/>
      <c r="L58" s="117"/>
      <c r="M58" s="117"/>
      <c r="N58" s="118"/>
      <c r="O58" s="31"/>
    </row>
    <row r="59" spans="1:15" hidden="1">
      <c r="A59" s="24"/>
      <c r="B59" s="82" t="s">
        <v>65</v>
      </c>
      <c r="C59" s="85">
        <f>IFERROR(C33*C35/100*C32*$D19-C34*C35/100*C32*C36*$F19,"insufficient data")</f>
        <v>0</v>
      </c>
      <c r="D59" s="81" t="s">
        <v>61</v>
      </c>
      <c r="E59" s="85">
        <f>IFERROR(E33*E35/100*E32*$D19-E34*E35/100*E32*E36*$F19,"insufficient data")</f>
        <v>0</v>
      </c>
      <c r="F59" s="81" t="s">
        <v>61</v>
      </c>
      <c r="G59" s="24"/>
      <c r="H59" s="102" t="s">
        <v>66</v>
      </c>
      <c r="I59" s="103"/>
      <c r="J59" s="103"/>
      <c r="K59" s="103"/>
      <c r="L59" s="103"/>
      <c r="M59" s="103"/>
      <c r="N59" s="104"/>
      <c r="O59" s="31"/>
    </row>
    <row r="60" spans="1:15" hidden="1">
      <c r="A60" s="24"/>
      <c r="B60" s="82" t="s">
        <v>67</v>
      </c>
      <c r="C60" s="86">
        <f>IFERROR((C33*C35/100*C32*$D20-C34*C35/100*C32*C36*$F20)/10^6,"insufficient data")</f>
        <v>0</v>
      </c>
      <c r="D60" s="81" t="s">
        <v>68</v>
      </c>
      <c r="E60" s="86">
        <f>IFERROR((E33*E35/100*E32*$D20-E34*E35/100*E32*E36*$F20)/10^6,"insufficient data")</f>
        <v>0</v>
      </c>
      <c r="F60" s="81" t="s">
        <v>68</v>
      </c>
      <c r="G60" s="24"/>
      <c r="H60" s="102" t="s">
        <v>69</v>
      </c>
      <c r="I60" s="103"/>
      <c r="J60" s="103"/>
      <c r="K60" s="103"/>
      <c r="L60" s="103"/>
      <c r="M60" s="103"/>
      <c r="N60" s="104"/>
      <c r="O60" s="31"/>
    </row>
    <row r="61" spans="1:15">
      <c r="A61" s="24"/>
      <c r="B61" s="24"/>
      <c r="C61" s="24"/>
      <c r="D61" s="36"/>
      <c r="E61" s="24"/>
      <c r="F61" s="24"/>
      <c r="G61" s="31"/>
      <c r="H61" s="31"/>
      <c r="I61" s="31"/>
      <c r="J61" s="31"/>
      <c r="K61" s="31"/>
      <c r="L61" s="31"/>
      <c r="M61" s="31"/>
      <c r="N61" s="31"/>
      <c r="O61" s="31"/>
    </row>
    <row r="62" spans="1:15" ht="19.5" hidden="1">
      <c r="A62" s="24"/>
      <c r="B62" s="92" t="s">
        <v>70</v>
      </c>
      <c r="C62" s="92"/>
      <c r="D62" s="92"/>
      <c r="E62" s="92"/>
      <c r="F62" s="92"/>
      <c r="G62" s="92"/>
      <c r="H62" s="31"/>
      <c r="I62" s="31"/>
      <c r="J62" s="31"/>
      <c r="K62" s="31"/>
      <c r="L62" s="31"/>
      <c r="M62" s="31"/>
      <c r="N62" s="31"/>
      <c r="O62" s="31"/>
    </row>
    <row r="63" spans="1:15" hidden="1">
      <c r="A63" s="24"/>
      <c r="B63" s="24"/>
      <c r="C63" s="24"/>
      <c r="D63" s="24"/>
      <c r="E63" s="24"/>
      <c r="F63" s="24"/>
      <c r="G63" s="24"/>
      <c r="H63" s="24"/>
      <c r="I63" s="24"/>
      <c r="J63" s="24"/>
      <c r="K63" s="24"/>
      <c r="L63" s="24"/>
      <c r="M63" s="24"/>
      <c r="N63" s="24"/>
      <c r="O63" s="24"/>
    </row>
    <row r="64" spans="1:15" hidden="1">
      <c r="A64" s="24"/>
      <c r="B64" s="24"/>
      <c r="C64" s="89" t="s">
        <v>71</v>
      </c>
      <c r="D64" s="89"/>
      <c r="E64" s="90" t="s">
        <v>72</v>
      </c>
      <c r="F64" s="90"/>
      <c r="G64" s="24"/>
      <c r="H64" s="39" t="s">
        <v>13</v>
      </c>
      <c r="I64" s="39"/>
      <c r="J64" s="39"/>
      <c r="K64" s="39"/>
      <c r="L64" s="39"/>
      <c r="M64" s="39"/>
      <c r="N64" s="39"/>
      <c r="O64" s="24"/>
    </row>
    <row r="65" spans="1:15" hidden="1">
      <c r="A65" s="24"/>
      <c r="B65" s="24"/>
      <c r="C65" s="108" t="s">
        <v>73</v>
      </c>
      <c r="D65" s="108"/>
      <c r="E65" s="94">
        <v>16855</v>
      </c>
      <c r="F65" s="95"/>
      <c r="G65" s="24"/>
      <c r="H65" s="102" t="s">
        <v>74</v>
      </c>
      <c r="I65" s="102"/>
      <c r="J65" s="102"/>
      <c r="K65" s="102"/>
      <c r="L65" s="102"/>
      <c r="M65" s="102"/>
      <c r="N65" s="109"/>
      <c r="O65" s="24"/>
    </row>
    <row r="66" spans="1:15" hidden="1">
      <c r="A66" s="24"/>
      <c r="B66" s="24"/>
      <c r="C66" s="108" t="s">
        <v>75</v>
      </c>
      <c r="D66" s="108"/>
      <c r="E66" s="94">
        <v>25510</v>
      </c>
      <c r="F66" s="95"/>
      <c r="G66" s="24"/>
      <c r="H66" s="102" t="s">
        <v>76</v>
      </c>
      <c r="I66" s="102"/>
      <c r="J66" s="102"/>
      <c r="K66" s="102"/>
      <c r="L66" s="102"/>
      <c r="M66" s="102"/>
      <c r="N66" s="109"/>
      <c r="O66" s="24"/>
    </row>
    <row r="67" spans="1:15" hidden="1">
      <c r="A67" s="24"/>
      <c r="B67" s="24"/>
      <c r="C67" s="108" t="s">
        <v>77</v>
      </c>
      <c r="D67" s="108"/>
      <c r="E67" s="94">
        <v>22690</v>
      </c>
      <c r="F67" s="95"/>
      <c r="G67" s="24"/>
      <c r="H67" s="102" t="s">
        <v>78</v>
      </c>
      <c r="I67" s="102"/>
      <c r="J67" s="102"/>
      <c r="K67" s="102"/>
      <c r="L67" s="102"/>
      <c r="M67" s="102"/>
      <c r="N67" s="109"/>
      <c r="O67" s="24"/>
    </row>
    <row r="68" spans="1:15" hidden="1">
      <c r="A68" s="24"/>
      <c r="B68" s="24"/>
      <c r="C68" s="108" t="s">
        <v>79</v>
      </c>
      <c r="D68" s="108"/>
      <c r="E68" s="94">
        <v>30690</v>
      </c>
      <c r="F68" s="95"/>
      <c r="G68" s="24"/>
      <c r="H68" s="102" t="s">
        <v>80</v>
      </c>
      <c r="I68" s="102"/>
      <c r="J68" s="102"/>
      <c r="K68" s="102"/>
      <c r="L68" s="102"/>
      <c r="M68" s="102"/>
      <c r="N68" s="109"/>
      <c r="O68" s="24"/>
    </row>
    <row r="69" spans="1:15" hidden="1">
      <c r="A69" s="24"/>
      <c r="B69" s="24"/>
      <c r="C69" s="108" t="s">
        <v>81</v>
      </c>
      <c r="D69" s="108"/>
      <c r="E69" s="94">
        <v>50840</v>
      </c>
      <c r="F69" s="95"/>
      <c r="G69" s="24"/>
      <c r="H69" s="102" t="s">
        <v>82</v>
      </c>
      <c r="I69" s="102"/>
      <c r="J69" s="102"/>
      <c r="K69" s="102"/>
      <c r="L69" s="102"/>
      <c r="M69" s="102"/>
      <c r="N69" s="109"/>
      <c r="O69" s="24"/>
    </row>
    <row r="70" spans="1:15" hidden="1">
      <c r="A70" s="24"/>
      <c r="B70" s="24"/>
      <c r="C70" s="108" t="s">
        <v>83</v>
      </c>
      <c r="D70" s="108"/>
      <c r="E70" s="94">
        <v>81610</v>
      </c>
      <c r="F70" s="95"/>
      <c r="G70" s="24"/>
      <c r="H70" s="102" t="s">
        <v>84</v>
      </c>
      <c r="I70" s="102"/>
      <c r="J70" s="102"/>
      <c r="K70" s="102"/>
      <c r="L70" s="102"/>
      <c r="M70" s="102"/>
      <c r="N70" s="109"/>
      <c r="O70" s="24"/>
    </row>
    <row r="71" spans="1:15" hidden="1">
      <c r="A71" s="24"/>
      <c r="B71" s="24"/>
      <c r="C71" s="89" t="s">
        <v>85</v>
      </c>
      <c r="D71" s="89"/>
      <c r="E71" s="110" t="s">
        <v>86</v>
      </c>
      <c r="F71" s="110"/>
      <c r="G71" s="24"/>
      <c r="H71" s="24"/>
      <c r="I71" s="24"/>
      <c r="J71" s="24"/>
      <c r="K71" s="24"/>
      <c r="L71" s="24"/>
      <c r="M71" s="24"/>
      <c r="N71" s="87"/>
      <c r="O71" s="24"/>
    </row>
    <row r="72" spans="1:15" hidden="1">
      <c r="A72" s="24"/>
      <c r="B72" s="24"/>
      <c r="C72" s="108" t="s">
        <v>73</v>
      </c>
      <c r="D72" s="108"/>
      <c r="E72" s="94">
        <v>794</v>
      </c>
      <c r="F72" s="95"/>
      <c r="G72" s="24"/>
      <c r="H72" s="102" t="s">
        <v>87</v>
      </c>
      <c r="I72" s="102"/>
      <c r="J72" s="102"/>
      <c r="K72" s="102"/>
      <c r="L72" s="102"/>
      <c r="M72" s="102"/>
      <c r="N72" s="109"/>
      <c r="O72" s="24"/>
    </row>
    <row r="73" spans="1:15" hidden="1">
      <c r="A73" s="24"/>
      <c r="B73" s="24"/>
      <c r="C73" s="108" t="s">
        <v>75</v>
      </c>
      <c r="D73" s="108"/>
      <c r="E73" s="94">
        <v>397</v>
      </c>
      <c r="F73" s="95"/>
      <c r="G73" s="24"/>
      <c r="H73" s="102" t="s">
        <v>88</v>
      </c>
      <c r="I73" s="102"/>
      <c r="J73" s="102"/>
      <c r="K73" s="102"/>
      <c r="L73" s="102"/>
      <c r="M73" s="102"/>
      <c r="N73" s="109"/>
      <c r="O73" s="24"/>
    </row>
    <row r="74" spans="1:15" hidden="1">
      <c r="B74" s="24"/>
      <c r="C74" s="89" t="s">
        <v>89</v>
      </c>
      <c r="D74" s="89"/>
      <c r="E74" s="90" t="s">
        <v>90</v>
      </c>
      <c r="F74" s="90"/>
      <c r="G74" s="24"/>
      <c r="H74" s="24"/>
      <c r="I74" s="24"/>
      <c r="J74" s="24"/>
      <c r="K74" s="24"/>
      <c r="L74" s="24"/>
      <c r="M74" s="24"/>
      <c r="N74" s="87"/>
    </row>
    <row r="75" spans="1:15" hidden="1">
      <c r="B75" s="24"/>
      <c r="C75" s="108" t="s">
        <v>91</v>
      </c>
      <c r="D75" s="108"/>
      <c r="E75" s="94">
        <v>10</v>
      </c>
      <c r="F75" s="95"/>
      <c r="G75" s="24"/>
      <c r="H75" s="102" t="s">
        <v>92</v>
      </c>
      <c r="I75" s="102"/>
      <c r="J75" s="102"/>
      <c r="K75" s="102"/>
      <c r="L75" s="102"/>
      <c r="M75" s="102"/>
      <c r="N75" s="109"/>
    </row>
    <row r="76" spans="1:15">
      <c r="B76" s="24" t="s">
        <v>93</v>
      </c>
      <c r="C76" s="24"/>
      <c r="D76" s="24"/>
      <c r="E76" s="24"/>
      <c r="F76" s="24"/>
      <c r="G76" s="24"/>
      <c r="H76" s="24"/>
      <c r="I76" s="24"/>
      <c r="J76" s="24"/>
      <c r="K76" s="24"/>
      <c r="L76" s="24"/>
      <c r="M76" s="24"/>
      <c r="N76" s="24"/>
    </row>
    <row r="77" spans="1:15">
      <c r="B77" s="24" t="s">
        <v>94</v>
      </c>
      <c r="C77" s="88"/>
      <c r="D77" s="88"/>
      <c r="E77" s="88"/>
      <c r="F77" s="88"/>
      <c r="G77" s="88"/>
      <c r="H77" s="88"/>
      <c r="I77" s="88"/>
      <c r="J77" s="88"/>
      <c r="K77" s="88"/>
      <c r="L77" s="88"/>
      <c r="M77" s="88"/>
      <c r="N77" s="88"/>
    </row>
  </sheetData>
  <sheetProtection algorithmName="SHA-512" hashValue="E7ksaL5MqLN7znc60urYRsboh7Ry/9PUQ/cdIoLjRXgmFwzAhk/lGTtGxmh4Skoy1W1D7BlzwqnVVXVx9WGocQ==" saltValue="gdc/U7QyNFD8edWC4J75xQ==" spinCount="100000" sheet="1" objects="1" scenarios="1"/>
  <mergeCells count="67">
    <mergeCell ref="C1:D1"/>
    <mergeCell ref="B4:H4"/>
    <mergeCell ref="B24:B25"/>
    <mergeCell ref="C24:D24"/>
    <mergeCell ref="H65:N65"/>
    <mergeCell ref="H17:N17"/>
    <mergeCell ref="B38:G38"/>
    <mergeCell ref="B53:G53"/>
    <mergeCell ref="H58:N58"/>
    <mergeCell ref="H59:N59"/>
    <mergeCell ref="H33:N33"/>
    <mergeCell ref="H34:N34"/>
    <mergeCell ref="H35:N35"/>
    <mergeCell ref="H36:N36"/>
    <mergeCell ref="B41:G41"/>
    <mergeCell ref="B44:G44"/>
    <mergeCell ref="H66:N66"/>
    <mergeCell ref="H67:N67"/>
    <mergeCell ref="H69:N69"/>
    <mergeCell ref="H70:N70"/>
    <mergeCell ref="H68:N68"/>
    <mergeCell ref="H72:N72"/>
    <mergeCell ref="E71:F71"/>
    <mergeCell ref="E72:F72"/>
    <mergeCell ref="E73:F73"/>
    <mergeCell ref="C71:D71"/>
    <mergeCell ref="C72:D72"/>
    <mergeCell ref="C73:D73"/>
    <mergeCell ref="H73:N73"/>
    <mergeCell ref="C75:D75"/>
    <mergeCell ref="E75:F75"/>
    <mergeCell ref="H75:N75"/>
    <mergeCell ref="H60:N60"/>
    <mergeCell ref="H57:N57"/>
    <mergeCell ref="E69:F69"/>
    <mergeCell ref="E70:F70"/>
    <mergeCell ref="B62:G62"/>
    <mergeCell ref="C64:D64"/>
    <mergeCell ref="C65:D65"/>
    <mergeCell ref="C66:D66"/>
    <mergeCell ref="C67:D67"/>
    <mergeCell ref="C68:D68"/>
    <mergeCell ref="C69:D69"/>
    <mergeCell ref="C70:D70"/>
    <mergeCell ref="E68:F68"/>
    <mergeCell ref="H15:N15"/>
    <mergeCell ref="H16:N16"/>
    <mergeCell ref="H31:N31"/>
    <mergeCell ref="H56:N56"/>
    <mergeCell ref="B30:G30"/>
    <mergeCell ref="B55:G55"/>
    <mergeCell ref="C74:D74"/>
    <mergeCell ref="E74:F74"/>
    <mergeCell ref="B47:G47"/>
    <mergeCell ref="B50:G50"/>
    <mergeCell ref="B5:G5"/>
    <mergeCell ref="C11:F11"/>
    <mergeCell ref="E64:F64"/>
    <mergeCell ref="E65:F65"/>
    <mergeCell ref="E66:F66"/>
    <mergeCell ref="E67:F67"/>
    <mergeCell ref="E7:N7"/>
    <mergeCell ref="H32:N32"/>
    <mergeCell ref="H19:N19"/>
    <mergeCell ref="H20:N20"/>
    <mergeCell ref="H13:N13"/>
    <mergeCell ref="H14:N14"/>
  </mergeCells>
  <conditionalFormatting sqref="C26">
    <cfRule type="expression" dxfId="3" priority="2">
      <formula>AND($C$26="",OR($C$27&lt;&gt;"",$C$28&lt;&gt;""))</formula>
    </cfRule>
  </conditionalFormatting>
  <conditionalFormatting sqref="C27">
    <cfRule type="expression" dxfId="2" priority="1">
      <formula>AND($C$27="",OR($C$26&lt;&gt;"",$C$28&lt;&gt;""))</formula>
    </cfRule>
  </conditionalFormatting>
  <conditionalFormatting sqref="C28">
    <cfRule type="expression" dxfId="1" priority="3">
      <formula>AND($C$28="",OR($C$26&lt;&gt;"",$C$27&lt;&gt;""))</formula>
    </cfRule>
  </conditionalFormatting>
  <conditionalFormatting sqref="D18 F18">
    <cfRule type="cellIs" dxfId="0" priority="4" operator="notEqual">
      <formula>1</formula>
    </cfRule>
  </conditionalFormatting>
  <dataValidations count="3">
    <dataValidation type="list" allowBlank="1" showInputMessage="1" showErrorMessage="1" sqref="C7" xr:uid="{00000000-0002-0000-0000-000000000000}">
      <formula1>"EU values, National values"</formula1>
    </dataValidation>
    <dataValidation type="decimal" allowBlank="1" showInputMessage="1" showErrorMessage="1" sqref="C36" xr:uid="{00000000-0002-0000-0000-000001000000}">
      <formula1>0</formula1>
      <formula2>1</formula2>
    </dataValidation>
    <dataValidation type="custom" allowBlank="1" showInputMessage="1" showErrorMessage="1" errorTitle="Dėmesio" error="Kuro sąnaudas galima nurodyti tik prie vienos kuro rūšies." sqref="C26:C28" xr:uid="{38F4C194-309F-4AF1-B4BB-E17D7024949E}">
      <formula1>COUNTA($C$26:$C$28)&lt;=1</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'EU Values'!$A$3:$A$37</xm:f>
          </x14:formula1>
          <xm:sqref>E13:E17 C13:C17</xm:sqref>
        </x14:dataValidation>
        <x14:dataValidation type="list" allowBlank="1" showInputMessage="1" showErrorMessage="1" xr:uid="{00000000-0002-0000-0000-000003000000}">
          <x14:formula1>
            <xm:f>'EU Values'!$B$40:$D$40</xm:f>
          </x14:formula1>
          <xm:sqref>C8</xm:sqref>
        </x14:dataValidation>
        <x14:dataValidation type="list" allowBlank="1" showInputMessage="1" showErrorMessage="1" xr:uid="{00000000-0002-0000-0000-000004000000}">
          <x14:formula1>
            <xm:f>'EU Values'!$A$41:$A$49</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9"/>
  <sheetViews>
    <sheetView showGridLines="0" workbookViewId="0"/>
  </sheetViews>
  <sheetFormatPr defaultColWidth="11.5546875" defaultRowHeight="15.75"/>
  <cols>
    <col min="1" max="1" width="29.6640625" customWidth="1"/>
    <col min="2" max="3" width="16.44140625" customWidth="1"/>
    <col min="4" max="6" width="13.88671875" customWidth="1"/>
  </cols>
  <sheetData>
    <row r="1" spans="1:3" ht="27">
      <c r="A1" s="1" t="s">
        <v>3</v>
      </c>
    </row>
    <row r="2" spans="1:3" ht="33">
      <c r="A2" s="2" t="s">
        <v>95</v>
      </c>
      <c r="B2" s="3" t="s">
        <v>96</v>
      </c>
      <c r="C2" s="3" t="s">
        <v>97</v>
      </c>
    </row>
    <row r="3" spans="1:3">
      <c r="A3" s="6" t="s">
        <v>98</v>
      </c>
      <c r="B3" s="7">
        <v>133.30000000000001</v>
      </c>
      <c r="C3" s="8">
        <v>2.2813398011843931</v>
      </c>
    </row>
    <row r="4" spans="1:3">
      <c r="A4" s="6" t="s">
        <v>99</v>
      </c>
      <c r="B4" s="7">
        <v>209.9</v>
      </c>
      <c r="C4" s="8">
        <v>1.6631285859362606</v>
      </c>
    </row>
    <row r="5" spans="1:3">
      <c r="A5" s="6" t="s">
        <v>100</v>
      </c>
      <c r="B5" s="7">
        <v>201.96</v>
      </c>
      <c r="C5" s="8">
        <v>1.006997626587018</v>
      </c>
    </row>
    <row r="6" spans="1:3">
      <c r="A6" s="6" t="s">
        <v>101</v>
      </c>
      <c r="B6" s="7">
        <v>266.76000000000005</v>
      </c>
      <c r="C6" s="8">
        <v>1.1187108392053828</v>
      </c>
    </row>
    <row r="7" spans="1:3">
      <c r="A7" s="6" t="s">
        <v>102</v>
      </c>
      <c r="B7" s="7">
        <v>249.48000000000002</v>
      </c>
      <c r="C7" s="8">
        <v>1.1187108392053828</v>
      </c>
    </row>
    <row r="8" spans="1:3">
      <c r="A8" s="6" t="s">
        <v>103</v>
      </c>
      <c r="B8" s="7">
        <v>0</v>
      </c>
      <c r="C8" s="8">
        <v>1.0008121069200384</v>
      </c>
    </row>
    <row r="9" spans="1:3">
      <c r="A9" s="6" t="s">
        <v>104</v>
      </c>
      <c r="B9" s="7">
        <v>0</v>
      </c>
      <c r="C9" s="8">
        <v>1.0008121069200384</v>
      </c>
    </row>
    <row r="10" spans="1:3">
      <c r="A10" s="6" t="s">
        <v>105</v>
      </c>
      <c r="B10" s="7">
        <v>0</v>
      </c>
      <c r="C10" s="8">
        <v>1.0008121069200384</v>
      </c>
    </row>
    <row r="11" spans="1:3">
      <c r="A11" s="6" t="s">
        <v>106</v>
      </c>
      <c r="B11" s="7">
        <v>0</v>
      </c>
      <c r="C11" s="8">
        <v>1.0320594242406544</v>
      </c>
    </row>
    <row r="12" spans="1:3">
      <c r="A12" s="6" t="s">
        <v>107</v>
      </c>
      <c r="B12" s="7">
        <v>0</v>
      </c>
      <c r="C12" s="8">
        <v>1.0008121069200384</v>
      </c>
    </row>
    <row r="13" spans="1:3">
      <c r="A13" s="6" t="s">
        <v>108</v>
      </c>
      <c r="B13" s="7">
        <v>0</v>
      </c>
      <c r="C13" s="8">
        <v>1.0008121069200384</v>
      </c>
    </row>
    <row r="14" spans="1:3">
      <c r="A14" s="6" t="s">
        <v>109</v>
      </c>
      <c r="B14" s="7">
        <v>258.84000000000003</v>
      </c>
      <c r="C14" s="8">
        <v>1.1187108392053828</v>
      </c>
    </row>
    <row r="15" spans="1:3">
      <c r="A15" s="6" t="s">
        <v>110</v>
      </c>
      <c r="B15" s="7">
        <v>227.16000000000003</v>
      </c>
      <c r="C15" s="8">
        <v>1.1187108392053828</v>
      </c>
    </row>
    <row r="16" spans="1:3">
      <c r="A16" s="6" t="s">
        <v>111</v>
      </c>
      <c r="B16" s="7">
        <v>263.88000000000005</v>
      </c>
      <c r="C16" s="8">
        <v>1.1187108392053828</v>
      </c>
    </row>
    <row r="17" spans="1:3">
      <c r="A17" s="6" t="s">
        <v>112</v>
      </c>
      <c r="B17" s="7">
        <v>231.12000000000003</v>
      </c>
      <c r="C17" s="8">
        <v>1.1187108392053828</v>
      </c>
    </row>
    <row r="18" spans="1:3">
      <c r="A18" s="6" t="s">
        <v>113</v>
      </c>
      <c r="B18" s="7">
        <v>351.00000000000006</v>
      </c>
      <c r="C18" s="8">
        <v>1.1187108392053828</v>
      </c>
    </row>
    <row r="19" spans="1:3">
      <c r="A19" s="6" t="s">
        <v>114</v>
      </c>
      <c r="B19" s="7">
        <v>207.36</v>
      </c>
      <c r="C19" s="8">
        <v>1.1187108392053828</v>
      </c>
    </row>
    <row r="20" spans="1:3">
      <c r="A20" s="6" t="s">
        <v>115</v>
      </c>
      <c r="B20" s="7">
        <v>278.64000000000004</v>
      </c>
      <c r="C20" s="8">
        <v>1.1187108392053828</v>
      </c>
    </row>
    <row r="21" spans="1:3">
      <c r="A21" s="6" t="s">
        <v>116</v>
      </c>
      <c r="B21" s="7">
        <v>263.88000000000005</v>
      </c>
      <c r="C21" s="8">
        <v>1.1187108392053828</v>
      </c>
    </row>
    <row r="22" spans="1:3">
      <c r="A22" s="6" t="s">
        <v>117</v>
      </c>
      <c r="B22" s="7">
        <v>263.88000000000005</v>
      </c>
      <c r="C22" s="8">
        <v>1.1187108392053828</v>
      </c>
    </row>
    <row r="23" spans="1:3">
      <c r="A23" s="6" t="s">
        <v>118</v>
      </c>
      <c r="B23" s="7">
        <v>353.88000000000005</v>
      </c>
      <c r="C23" s="8">
        <v>1.0023608529460037</v>
      </c>
    </row>
    <row r="24" spans="1:3">
      <c r="A24" s="6" t="s">
        <v>119</v>
      </c>
      <c r="B24" s="7">
        <v>363.6</v>
      </c>
      <c r="C24" s="8">
        <v>1.0023608529460037</v>
      </c>
    </row>
    <row r="25" spans="1:3">
      <c r="A25" s="6" t="s">
        <v>120</v>
      </c>
      <c r="B25" s="7">
        <v>0</v>
      </c>
      <c r="C25" s="8">
        <v>1.0008121069200384</v>
      </c>
    </row>
    <row r="26" spans="1:3">
      <c r="A26" s="6" t="s">
        <v>121</v>
      </c>
      <c r="B26" s="7">
        <v>290.52000000000004</v>
      </c>
      <c r="C26" s="8">
        <v>1.0023608529460037</v>
      </c>
    </row>
    <row r="27" spans="1:3">
      <c r="A27" s="6" t="s">
        <v>122</v>
      </c>
      <c r="B27" s="7">
        <v>385.20000000000005</v>
      </c>
      <c r="C27" s="8">
        <v>1.0023608529460037</v>
      </c>
    </row>
    <row r="28" spans="1:3">
      <c r="A28" s="6" t="s">
        <v>123</v>
      </c>
      <c r="B28" s="7">
        <v>340.56000000000006</v>
      </c>
      <c r="C28" s="8">
        <v>1.0023608529460037</v>
      </c>
    </row>
    <row r="29" spans="1:3">
      <c r="A29" s="6" t="s">
        <v>124</v>
      </c>
      <c r="B29" s="7">
        <v>351.00000000000006</v>
      </c>
      <c r="C29" s="8">
        <v>1.0023608529460037</v>
      </c>
    </row>
    <row r="30" spans="1:3">
      <c r="A30" s="6" t="s">
        <v>125</v>
      </c>
      <c r="B30" s="7">
        <v>345.96000000000004</v>
      </c>
      <c r="C30" s="8">
        <v>1.0023608529460037</v>
      </c>
    </row>
    <row r="31" spans="1:3">
      <c r="A31" s="6" t="s">
        <v>126</v>
      </c>
      <c r="B31" s="7">
        <v>340.56000000000006</v>
      </c>
      <c r="C31" s="8">
        <v>1.0023608529460037</v>
      </c>
    </row>
    <row r="32" spans="1:3">
      <c r="A32" s="6" t="s">
        <v>127</v>
      </c>
      <c r="B32" s="7">
        <v>514.80000000000007</v>
      </c>
      <c r="C32" s="8">
        <v>1.0000437657748948</v>
      </c>
    </row>
    <row r="33" spans="1:6">
      <c r="A33" s="6" t="s">
        <v>128</v>
      </c>
      <c r="B33" s="7">
        <v>936.00000000000011</v>
      </c>
      <c r="C33" s="8">
        <v>1.1020923472909578</v>
      </c>
    </row>
    <row r="34" spans="1:6">
      <c r="A34" s="6" t="s">
        <v>129</v>
      </c>
      <c r="B34" s="7">
        <v>159.84</v>
      </c>
      <c r="C34" s="8">
        <v>1.1020923472909578</v>
      </c>
    </row>
    <row r="35" spans="1:6">
      <c r="A35" s="6" t="s">
        <v>130</v>
      </c>
      <c r="B35" s="7">
        <v>655.20000000000005</v>
      </c>
      <c r="C35" s="8">
        <v>1.1020923472909578</v>
      </c>
    </row>
    <row r="36" spans="1:6">
      <c r="A36" s="6" t="s">
        <v>131</v>
      </c>
      <c r="B36" s="7">
        <v>385.20000000000005</v>
      </c>
      <c r="C36" s="8">
        <v>0.99999999999999978</v>
      </c>
    </row>
    <row r="37" spans="1:6">
      <c r="A37" s="6" t="s">
        <v>132</v>
      </c>
      <c r="B37" s="7">
        <v>381.6</v>
      </c>
      <c r="C37" s="8">
        <v>0.99999999999999978</v>
      </c>
    </row>
    <row r="38" spans="1:6" ht="27">
      <c r="A38" s="1" t="s">
        <v>133</v>
      </c>
    </row>
    <row r="39" spans="1:6" ht="16.5" customHeight="1">
      <c r="A39" s="126" t="s">
        <v>134</v>
      </c>
      <c r="B39" s="124" t="s">
        <v>135</v>
      </c>
      <c r="C39" s="125"/>
      <c r="D39" s="125"/>
      <c r="E39" s="125" t="s">
        <v>136</v>
      </c>
      <c r="F39" s="125" t="s">
        <v>47</v>
      </c>
    </row>
    <row r="40" spans="1:6">
      <c r="A40" s="126"/>
      <c r="B40" s="5" t="s">
        <v>137</v>
      </c>
      <c r="C40" s="5" t="s">
        <v>138</v>
      </c>
      <c r="D40" s="5" t="s">
        <v>139</v>
      </c>
      <c r="E40" s="125"/>
      <c r="F40" s="125"/>
    </row>
    <row r="41" spans="1:6">
      <c r="A41" s="9" t="s">
        <v>140</v>
      </c>
      <c r="B41" s="6">
        <v>36.82</v>
      </c>
      <c r="C41" s="6">
        <v>31.26</v>
      </c>
      <c r="D41" s="6">
        <v>23.01</v>
      </c>
      <c r="E41" s="10">
        <v>12.4</v>
      </c>
      <c r="F41" s="11">
        <v>13740</v>
      </c>
    </row>
    <row r="42" spans="1:6">
      <c r="A42" s="12" t="s">
        <v>141</v>
      </c>
      <c r="B42" s="6">
        <v>38.08</v>
      </c>
      <c r="C42" s="6">
        <v>32.39</v>
      </c>
      <c r="D42" s="6">
        <v>23.81</v>
      </c>
      <c r="E42" s="10">
        <v>12.4</v>
      </c>
      <c r="F42" s="11">
        <v>13740</v>
      </c>
    </row>
    <row r="43" spans="1:6">
      <c r="A43" s="12" t="s">
        <v>142</v>
      </c>
      <c r="B43" s="6">
        <v>35.61</v>
      </c>
      <c r="C43" s="6">
        <v>30.29</v>
      </c>
      <c r="D43" s="6">
        <v>22.27</v>
      </c>
      <c r="E43" s="10">
        <v>12.4</v>
      </c>
      <c r="F43" s="11">
        <v>13740</v>
      </c>
    </row>
    <row r="44" spans="1:6">
      <c r="A44" s="12" t="s">
        <v>143</v>
      </c>
      <c r="B44" s="6">
        <v>41.82</v>
      </c>
      <c r="C44" s="6">
        <v>35.57</v>
      </c>
      <c r="D44" s="6">
        <v>26.15</v>
      </c>
      <c r="E44" s="10">
        <v>12.4</v>
      </c>
      <c r="F44" s="11">
        <v>13740</v>
      </c>
    </row>
    <row r="45" spans="1:6">
      <c r="A45" s="12" t="s">
        <v>144</v>
      </c>
      <c r="B45" s="13">
        <v>41.1</v>
      </c>
      <c r="C45" s="6">
        <v>34.96</v>
      </c>
      <c r="D45" s="13">
        <v>25.7</v>
      </c>
      <c r="E45" s="10">
        <v>12.4</v>
      </c>
      <c r="F45" s="11">
        <v>13740</v>
      </c>
    </row>
    <row r="46" spans="1:6">
      <c r="A46" s="14" t="s">
        <v>145</v>
      </c>
      <c r="B46" s="13">
        <v>24.8</v>
      </c>
      <c r="C46" s="13">
        <v>15.15</v>
      </c>
      <c r="D46" s="13">
        <v>13.92</v>
      </c>
      <c r="E46" s="10">
        <v>12.4</v>
      </c>
      <c r="F46" s="11">
        <v>13740</v>
      </c>
    </row>
    <row r="47" spans="1:6">
      <c r="A47" s="12" t="s">
        <v>146</v>
      </c>
      <c r="B47" s="15">
        <v>55.11</v>
      </c>
      <c r="C47" s="16">
        <v>46.86</v>
      </c>
      <c r="D47" s="16">
        <v>38.61</v>
      </c>
      <c r="E47" s="10">
        <v>24.6</v>
      </c>
      <c r="F47" s="17">
        <v>17480</v>
      </c>
    </row>
    <row r="48" spans="1:6">
      <c r="A48" s="12" t="s">
        <v>147</v>
      </c>
      <c r="B48" s="16">
        <v>311.52999999999997</v>
      </c>
      <c r="C48" s="16">
        <v>311.52999999999997</v>
      </c>
      <c r="D48" s="16">
        <v>311.52999999999997</v>
      </c>
      <c r="E48" s="10">
        <v>130.19999999999999</v>
      </c>
      <c r="F48" s="17">
        <v>55570</v>
      </c>
    </row>
    <row r="49" spans="1:6">
      <c r="A49" s="12" t="s">
        <v>148</v>
      </c>
      <c r="B49" s="16">
        <v>311.52999999999997</v>
      </c>
      <c r="C49" s="16">
        <v>311.52999999999997</v>
      </c>
      <c r="D49" s="16">
        <v>311.52999999999997</v>
      </c>
      <c r="E49" s="10">
        <v>130.19999999999999</v>
      </c>
      <c r="F49" s="17">
        <v>77800</v>
      </c>
    </row>
  </sheetData>
  <sortState xmlns:xlrd2="http://schemas.microsoft.com/office/spreadsheetml/2017/richdata2" ref="A3:C37">
    <sortCondition ref="A3:A37"/>
  </sortState>
  <mergeCells count="4">
    <mergeCell ref="B39:D39"/>
    <mergeCell ref="E39:E40"/>
    <mergeCell ref="F39:F40"/>
    <mergeCell ref="A39:A4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election activeCell="B20" sqref="B20"/>
    </sheetView>
  </sheetViews>
  <sheetFormatPr defaultColWidth="11.5546875" defaultRowHeight="15.75"/>
  <cols>
    <col min="1" max="1" width="29.6640625" customWidth="1"/>
    <col min="2" max="3" width="16.44140625" customWidth="1"/>
    <col min="4" max="4" width="13" customWidth="1"/>
  </cols>
  <sheetData>
    <row r="1" spans="1:3" ht="27">
      <c r="A1" s="1" t="s">
        <v>3</v>
      </c>
    </row>
    <row r="2" spans="1:3" ht="33">
      <c r="A2" s="2" t="s">
        <v>95</v>
      </c>
      <c r="B2" s="3" t="s">
        <v>96</v>
      </c>
      <c r="C2" s="3" t="s">
        <v>97</v>
      </c>
    </row>
    <row r="3" spans="1:3">
      <c r="A3" s="6" t="s">
        <v>98</v>
      </c>
      <c r="B3" s="18">
        <v>0.42</v>
      </c>
      <c r="C3" s="19">
        <v>2.2999999999999998</v>
      </c>
    </row>
    <row r="4" spans="1:3">
      <c r="A4" s="6" t="s">
        <v>99</v>
      </c>
      <c r="B4" s="18">
        <v>0.1</v>
      </c>
      <c r="C4" s="19">
        <v>0.62</v>
      </c>
    </row>
    <row r="5" spans="1:3">
      <c r="A5" s="6" t="s">
        <v>100</v>
      </c>
      <c r="B5" s="18">
        <v>0.22</v>
      </c>
      <c r="C5" s="19">
        <v>1.1000000000000001</v>
      </c>
    </row>
    <row r="6" spans="1:3">
      <c r="A6" s="6" t="s">
        <v>101</v>
      </c>
      <c r="B6" s="18">
        <v>0.28999999999999998</v>
      </c>
      <c r="C6" s="19">
        <v>1.1000000000000001</v>
      </c>
    </row>
    <row r="7" spans="1:3">
      <c r="A7" s="6" t="s">
        <v>102</v>
      </c>
      <c r="B7" s="18">
        <v>0.28999999999999998</v>
      </c>
      <c r="C7" s="19">
        <v>1.1000000000000001</v>
      </c>
    </row>
    <row r="8" spans="1:3">
      <c r="A8" s="6" t="s">
        <v>103</v>
      </c>
      <c r="B8" s="18">
        <v>0.04</v>
      </c>
      <c r="C8" s="19">
        <v>0.2</v>
      </c>
    </row>
    <row r="9" spans="1:3">
      <c r="A9" s="6" t="s">
        <v>104</v>
      </c>
      <c r="B9" s="18">
        <v>0.04</v>
      </c>
      <c r="C9" s="19">
        <v>0.2</v>
      </c>
    </row>
    <row r="10" spans="1:3">
      <c r="A10" s="6" t="s">
        <v>105</v>
      </c>
      <c r="B10" s="18">
        <v>0.04</v>
      </c>
      <c r="C10" s="19">
        <v>0.2</v>
      </c>
    </row>
    <row r="11" spans="1:3">
      <c r="A11" s="6" t="s">
        <v>106</v>
      </c>
      <c r="B11" s="18">
        <v>0.04</v>
      </c>
      <c r="C11" s="19">
        <v>0.2</v>
      </c>
    </row>
    <row r="12" spans="1:3">
      <c r="A12" s="6" t="s">
        <v>107</v>
      </c>
      <c r="B12" s="18">
        <v>0.04</v>
      </c>
      <c r="C12" s="19">
        <v>0.2</v>
      </c>
    </row>
    <row r="13" spans="1:3">
      <c r="A13" s="6" t="s">
        <v>108</v>
      </c>
      <c r="B13" s="18">
        <v>0.04</v>
      </c>
      <c r="C13" s="19">
        <v>0.2</v>
      </c>
    </row>
    <row r="14" spans="1:3">
      <c r="A14" s="6" t="s">
        <v>109</v>
      </c>
      <c r="B14" s="18">
        <v>0.28999999999999998</v>
      </c>
      <c r="C14" s="19">
        <v>1.1000000000000001</v>
      </c>
    </row>
    <row r="15" spans="1:3">
      <c r="A15" s="6" t="s">
        <v>110</v>
      </c>
      <c r="B15" s="18">
        <v>0.28999999999999998</v>
      </c>
      <c r="C15" s="19">
        <v>1.1000000000000001</v>
      </c>
    </row>
    <row r="16" spans="1:3">
      <c r="A16" s="6" t="s">
        <v>111</v>
      </c>
      <c r="B16" s="18"/>
      <c r="C16" s="19"/>
    </row>
    <row r="17" spans="1:3">
      <c r="A17" s="6" t="s">
        <v>112</v>
      </c>
      <c r="B17" s="18">
        <v>0.22</v>
      </c>
      <c r="C17" s="19">
        <v>1.1000000000000001</v>
      </c>
    </row>
    <row r="18" spans="1:3">
      <c r="A18" s="6" t="s">
        <v>113</v>
      </c>
      <c r="B18" s="18">
        <v>0.22</v>
      </c>
      <c r="C18" s="19">
        <v>1.1000000000000001</v>
      </c>
    </row>
    <row r="19" spans="1:3">
      <c r="A19" s="6" t="s">
        <v>114</v>
      </c>
      <c r="B19" s="18"/>
      <c r="C19" s="19"/>
    </row>
    <row r="20" spans="1:3">
      <c r="A20" s="6" t="s">
        <v>115</v>
      </c>
      <c r="B20" s="18"/>
      <c r="C20" s="19"/>
    </row>
    <row r="21" spans="1:3">
      <c r="A21" s="6" t="s">
        <v>116</v>
      </c>
      <c r="B21" s="18"/>
      <c r="C21" s="19"/>
    </row>
    <row r="22" spans="1:3">
      <c r="A22" s="6" t="s">
        <v>117</v>
      </c>
      <c r="B22" s="18">
        <v>0.28999999999999998</v>
      </c>
      <c r="C22" s="19">
        <v>1.1000000000000001</v>
      </c>
    </row>
    <row r="23" spans="1:3">
      <c r="A23" s="6" t="s">
        <v>118</v>
      </c>
      <c r="B23" s="18">
        <v>0.36</v>
      </c>
      <c r="C23" s="19">
        <v>1.2</v>
      </c>
    </row>
    <row r="24" spans="1:3">
      <c r="A24" s="6" t="s">
        <v>119</v>
      </c>
      <c r="B24" s="18">
        <v>0.36</v>
      </c>
      <c r="C24" s="19">
        <v>1.2</v>
      </c>
    </row>
    <row r="25" spans="1:3">
      <c r="A25" s="6" t="s">
        <v>120</v>
      </c>
      <c r="B25" s="18">
        <v>0.36</v>
      </c>
      <c r="C25" s="19">
        <v>1.2</v>
      </c>
    </row>
    <row r="26" spans="1:3">
      <c r="A26" s="6" t="s">
        <v>121</v>
      </c>
      <c r="B26" s="18">
        <v>0.36</v>
      </c>
      <c r="C26" s="19">
        <v>1.2</v>
      </c>
    </row>
    <row r="27" spans="1:3">
      <c r="A27" s="6" t="s">
        <v>122</v>
      </c>
      <c r="B27" s="18">
        <v>0.36</v>
      </c>
      <c r="C27" s="19">
        <v>1.2</v>
      </c>
    </row>
    <row r="28" spans="1:3">
      <c r="A28" s="6" t="s">
        <v>123</v>
      </c>
      <c r="B28" s="18">
        <v>0.36</v>
      </c>
      <c r="C28" s="19">
        <v>1.2</v>
      </c>
    </row>
    <row r="29" spans="1:3">
      <c r="A29" s="6" t="s">
        <v>124</v>
      </c>
      <c r="B29" s="18"/>
      <c r="C29" s="19"/>
    </row>
    <row r="30" spans="1:3">
      <c r="A30" s="6" t="s">
        <v>125</v>
      </c>
      <c r="B30" s="18">
        <v>0.36</v>
      </c>
      <c r="C30" s="19">
        <v>1.2</v>
      </c>
    </row>
    <row r="31" spans="1:3">
      <c r="A31" s="6" t="s">
        <v>126</v>
      </c>
      <c r="B31" s="18">
        <v>0.36</v>
      </c>
      <c r="C31" s="19">
        <v>1.2</v>
      </c>
    </row>
    <row r="32" spans="1:3">
      <c r="A32" s="6" t="s">
        <v>127</v>
      </c>
      <c r="B32" s="4"/>
      <c r="C32" s="4"/>
    </row>
    <row r="33" spans="1:3">
      <c r="A33" s="6" t="s">
        <v>128</v>
      </c>
      <c r="B33" s="4"/>
      <c r="C33" s="4"/>
    </row>
    <row r="34" spans="1:3">
      <c r="A34" s="6" t="s">
        <v>129</v>
      </c>
      <c r="B34" s="4"/>
      <c r="C34" s="4"/>
    </row>
    <row r="35" spans="1:3">
      <c r="A35" s="6" t="s">
        <v>130</v>
      </c>
      <c r="B35" s="4"/>
      <c r="C35" s="4"/>
    </row>
    <row r="36" spans="1:3">
      <c r="A36" s="6" t="s">
        <v>131</v>
      </c>
      <c r="B36" s="4"/>
      <c r="C36" s="4"/>
    </row>
    <row r="37" spans="1:3">
      <c r="A37" s="6" t="s">
        <v>132</v>
      </c>
      <c r="B37" s="18">
        <v>0.36</v>
      </c>
      <c r="C37" s="19">
        <v>1.1000000000000001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F67B12-869D-4EF9-96A7-AFF398BED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0DA8F2-02E3-4513-8BDA-35F160FD365A}">
  <ds:schemaRefs>
    <ds:schemaRef ds:uri="fb82805b-4725-417c-9992-107fa9b8f2e4"/>
    <ds:schemaRef ds:uri="http://www.w3.org/XML/1998/namespace"/>
    <ds:schemaRef ds:uri="7af2ff67-f640-4663-86b7-2e5cebfb94ed"/>
    <ds:schemaRef ds:uri="http://schemas.microsoft.com/office/2006/documentManagement/types"/>
    <ds:schemaRef ds:uri="http://purl.org/dc/terms/"/>
    <ds:schemaRef ds:uri="http://purl.org/dc/elements/1.1/"/>
    <ds:schemaRef ds:uri="http://schemas.microsoft.com/office/infopath/2007/PartnerControls"/>
    <ds:schemaRef ds:uri="57ced1c0-dd17-4bc1-a49b-8d58a8b9fb5a"/>
    <ds:schemaRef ds:uri="http://purl.org/dc/dcmitype/"/>
    <ds:schemaRef ds:uri="http://schemas.openxmlformats.org/package/2006/metadata/core-properties"/>
    <ds:schemaRef ds:uri="52cb1114-a659-49af-a8a1-f8a6abfefc25"/>
    <ds:schemaRef ds:uri="http://schemas.microsoft.com/office/2006/metadata/properties"/>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Skaičiuoklė</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Mindaugas Mižutavičius</cp:lastModifiedBy>
  <cp:revision/>
  <dcterms:created xsi:type="dcterms:W3CDTF">2020-10-11T17:50:14Z</dcterms:created>
  <dcterms:modified xsi:type="dcterms:W3CDTF">2024-03-05T07:14:58Z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