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codeName="ThisWorkbook"/>
  <mc:AlternateContent xmlns:mc="http://schemas.openxmlformats.org/markup-compatibility/2006">
    <mc:Choice Requires="x15">
      <x15ac:absPath xmlns:x15ac="http://schemas.microsoft.com/office/spreadsheetml/2010/11/ac" url="https://ltenergagen-my.sharepoint.com/personal/agne_stoniene_ena_lt/Documents/Darbalaukis/StreamSave/Skaičiuoklių failai/Apšvietimo sistemos ir viešasis apšvietimas/inzinerinis metodas/"/>
    </mc:Choice>
  </mc:AlternateContent>
  <xr:revisionPtr revIDLastSave="7" documentId="11_9C9FA56B12F8A2B88EB85D982880F52BA4AC0C97" xr6:coauthVersionLast="47" xr6:coauthVersionMax="47" xr10:uidLastSave="{773D0B1D-8E77-416C-8B3B-290CB0B30781}"/>
  <workbookProtection workbookAlgorithmName="SHA-512" workbookHashValue="QVGRCdRAsd7PmNCvMsCwh3LiE4FrX8CSHF1OFpKZNFHRkqrzQHWLS4l2qUrmW2Vkk5nC/2unSQbqMv3TWG1X8Q==" workbookSaltValue="Ik5W6HS2Mn17d3wcDc7i6w==" workbookSpinCount="100000" lockStructure="1"/>
  <bookViews>
    <workbookView xWindow="855" yWindow="1860" windowWidth="10500" windowHeight="11385" xr2:uid="{00000000-000D-0000-FFFF-FFFF00000000}"/>
  </bookViews>
  <sheets>
    <sheet name="Calculation" sheetId="6" r:id="rId1"/>
    <sheet name="EU Values" sheetId="7" state="veryHidden" r:id="rId2"/>
    <sheet name="National Values" sheetId="9" state="very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78" i="6" l="1"/>
  <c r="E22" i="6" l="1"/>
  <c r="E26" i="6"/>
  <c r="E25" i="6"/>
  <c r="E36" i="6"/>
  <c r="E35" i="6"/>
  <c r="E34" i="6"/>
  <c r="E45" i="6"/>
  <c r="E46" i="6"/>
  <c r="E44" i="6"/>
  <c r="D64" i="7"/>
  <c r="D62" i="7"/>
  <c r="D63" i="7" l="1"/>
  <c r="B63" i="7" l="1"/>
  <c r="B64" i="7"/>
  <c r="B62" i="7"/>
  <c r="D56" i="7"/>
  <c r="D57" i="7"/>
  <c r="D55" i="7"/>
  <c r="B56" i="7"/>
  <c r="B57" i="7"/>
  <c r="B55" i="7"/>
  <c r="D58" i="7" l="1"/>
  <c r="B65" i="7" l="1"/>
  <c r="D65" i="7"/>
  <c r="B58" i="7"/>
  <c r="E58" i="7" l="1"/>
  <c r="E56" i="7"/>
  <c r="E57" i="7"/>
  <c r="E55" i="7"/>
  <c r="E24" i="6"/>
  <c r="C57" i="7" l="1"/>
  <c r="C55" i="7"/>
  <c r="C58" i="7"/>
  <c r="C56" i="7"/>
  <c r="D16" i="6"/>
  <c r="D15" i="6" l="1"/>
  <c r="F16" i="6"/>
  <c r="F15" i="6"/>
  <c r="F14" i="6" l="1"/>
  <c r="D14" i="6"/>
  <c r="C64" i="7"/>
  <c r="C65" i="7"/>
  <c r="C63" i="7"/>
  <c r="E65" i="7" l="1"/>
  <c r="E63" i="7"/>
  <c r="E64" i="7"/>
  <c r="E62" i="7"/>
  <c r="E66" i="6" s="1"/>
  <c r="E67" i="6"/>
  <c r="C62" i="7"/>
  <c r="C66" i="6" s="1"/>
  <c r="C67" i="6"/>
  <c r="C68" i="6" l="1"/>
  <c r="E69" i="6"/>
  <c r="E68" i="6" l="1"/>
  <c r="C69" i="6"/>
</calcChain>
</file>

<file path=xl/sharedStrings.xml><?xml version="1.0" encoding="utf-8"?>
<sst xmlns="http://schemas.openxmlformats.org/spreadsheetml/2006/main" count="257" uniqueCount="156">
  <si>
    <t>This methodology deals with the replacement of existing road lighting systems to more energy efficient technologies. It provides two different formulas for the calculation of energy savings of the implementation of measures that account not only for the replacement of existing light points but also for the installation of lighting control technologies.
The methodology can be applied in all Member States, following the provided indicative values and indications.</t>
  </si>
  <si>
    <t>Data Input</t>
  </si>
  <si>
    <t>Indicative Values</t>
  </si>
  <si>
    <t>Share of energy carriers</t>
  </si>
  <si>
    <t>Before implementation</t>
  </si>
  <si>
    <t>Share</t>
  </si>
  <si>
    <t>After implementation</t>
  </si>
  <si>
    <t>Parameter explanation</t>
  </si>
  <si>
    <t>Electricity</t>
  </si>
  <si>
    <t>Input energy of appliance before and after implementing the energy saving action</t>
  </si>
  <si>
    <t>total share</t>
  </si>
  <si>
    <t>Checksum for total share of energy carriers</t>
  </si>
  <si>
    <r>
      <t>f</t>
    </r>
    <r>
      <rPr>
        <vertAlign val="subscript"/>
        <sz val="11"/>
        <color theme="1" tint="0.249977111117893"/>
        <rFont val="Franklin Gothic Book"/>
        <family val="2"/>
        <scheme val="minor"/>
      </rPr>
      <t>PE, before</t>
    </r>
  </si>
  <si>
    <r>
      <t>f</t>
    </r>
    <r>
      <rPr>
        <vertAlign val="subscript"/>
        <sz val="11"/>
        <color theme="1" tint="0.249977111117893"/>
        <rFont val="Franklin Gothic Book"/>
        <family val="2"/>
        <scheme val="minor"/>
      </rPr>
      <t>PE, after</t>
    </r>
  </si>
  <si>
    <t>Factor for converting final energy consumption into primary energy consumption</t>
  </si>
  <si>
    <r>
      <t>f</t>
    </r>
    <r>
      <rPr>
        <vertAlign val="subscript"/>
        <sz val="11"/>
        <color theme="1" tint="0.249977111117893"/>
        <rFont val="Franklin Gothic Book"/>
        <family val="2"/>
        <scheme val="minor"/>
      </rPr>
      <t>GHG, before</t>
    </r>
  </si>
  <si>
    <r>
      <t>f</t>
    </r>
    <r>
      <rPr>
        <vertAlign val="subscript"/>
        <sz val="11"/>
        <color theme="1" tint="0.249977111117893"/>
        <rFont val="Franklin Gothic Book"/>
        <family val="2"/>
        <scheme val="minor"/>
      </rPr>
      <t>GHG, after</t>
    </r>
  </si>
  <si>
    <t>Factor for converting energy consumption into greenhouse gas emissions</t>
  </si>
  <si>
    <t>Unit</t>
  </si>
  <si>
    <t>Indicative calculation values</t>
  </si>
  <si>
    <r>
      <t>N</t>
    </r>
    <r>
      <rPr>
        <vertAlign val="subscript"/>
        <sz val="11"/>
        <color theme="1" tint="0.249977111117893"/>
        <rFont val="Franklin Gothic Book (corpo)"/>
      </rPr>
      <t>ref</t>
    </r>
  </si>
  <si>
    <t>dmnl</t>
  </si>
  <si>
    <t>Number of light points in the old/inefficient system</t>
  </si>
  <si>
    <r>
      <t>N</t>
    </r>
    <r>
      <rPr>
        <vertAlign val="subscript"/>
        <sz val="11"/>
        <color theme="1" tint="0.249977111117893"/>
        <rFont val="Franklin Gothic Book (corpo)"/>
      </rPr>
      <t>eff</t>
    </r>
  </si>
  <si>
    <t>Number of light points in the new/efficient system</t>
  </si>
  <si>
    <r>
      <t>P</t>
    </r>
    <r>
      <rPr>
        <vertAlign val="subscript"/>
        <sz val="11"/>
        <color theme="1" tint="0.249977111117893"/>
        <rFont val="Franklin Gothic Book (corpo)"/>
      </rPr>
      <t>ls</t>
    </r>
  </si>
  <si>
    <t>W</t>
  </si>
  <si>
    <r>
      <t>P</t>
    </r>
    <r>
      <rPr>
        <vertAlign val="subscript"/>
        <sz val="11"/>
        <color theme="1" tint="0.249977111117893"/>
        <rFont val="Franklin Gothic Book (corpo)"/>
      </rPr>
      <t>ref</t>
    </r>
  </si>
  <si>
    <r>
      <t xml:space="preserve">Total power of each light point (including gear) of the </t>
    </r>
    <r>
      <rPr>
        <b/>
        <sz val="10"/>
        <color theme="1" tint="0.249977111117893"/>
        <rFont val="Franklin Gothic Book"/>
        <family val="2"/>
        <scheme val="minor"/>
      </rPr>
      <t>old/inefficient system</t>
    </r>
  </si>
  <si>
    <r>
      <t>P</t>
    </r>
    <r>
      <rPr>
        <vertAlign val="subscript"/>
        <sz val="11"/>
        <color theme="1" tint="0.249977111117893"/>
        <rFont val="Franklin Gothic Book (corpo)"/>
      </rPr>
      <t>eff</t>
    </r>
  </si>
  <si>
    <r>
      <t xml:space="preserve">Power of each light point (including driver) of the </t>
    </r>
    <r>
      <rPr>
        <b/>
        <sz val="10"/>
        <color theme="1" tint="0.249977111117893"/>
        <rFont val="Franklin Gothic Book"/>
        <family val="2"/>
        <scheme val="minor"/>
      </rPr>
      <t>new/efficient system</t>
    </r>
  </si>
  <si>
    <r>
      <t>h</t>
    </r>
    <r>
      <rPr>
        <vertAlign val="subscript"/>
        <sz val="11"/>
        <color theme="1" tint="0.249977111117893"/>
        <rFont val="Franklin Gothic Book (corpo)"/>
      </rPr>
      <t>ref 1</t>
    </r>
  </si>
  <si>
    <t>[h/day]</t>
  </si>
  <si>
    <r>
      <t>h</t>
    </r>
    <r>
      <rPr>
        <vertAlign val="subscript"/>
        <sz val="11"/>
        <color theme="1" tint="0.249977111117893"/>
        <rFont val="Franklin Gothic Book (corpo)"/>
      </rPr>
      <t>ref 2</t>
    </r>
  </si>
  <si>
    <r>
      <t>h</t>
    </r>
    <r>
      <rPr>
        <vertAlign val="subscript"/>
        <sz val="11"/>
        <color theme="1" tint="0.249977111117893"/>
        <rFont val="Franklin Gothic Book (corpo)"/>
      </rPr>
      <t>ref 3</t>
    </r>
  </si>
  <si>
    <r>
      <t>D</t>
    </r>
    <r>
      <rPr>
        <vertAlign val="subscript"/>
        <sz val="11"/>
        <color theme="1" tint="0.249977111117893"/>
        <rFont val="Franklin Gothic Book (corpo)"/>
      </rPr>
      <t>ref 1</t>
    </r>
  </si>
  <si>
    <r>
      <t>D</t>
    </r>
    <r>
      <rPr>
        <vertAlign val="subscript"/>
        <sz val="11"/>
        <color theme="1" tint="0.249977111117893"/>
        <rFont val="Franklin Gothic Book (corpo)"/>
      </rPr>
      <t>ref 2</t>
    </r>
  </si>
  <si>
    <r>
      <t>D</t>
    </r>
    <r>
      <rPr>
        <vertAlign val="subscript"/>
        <sz val="11"/>
        <color theme="1" tint="0.249977111117893"/>
        <rFont val="Franklin Gothic Book (corpo)"/>
      </rPr>
      <t>ref 3</t>
    </r>
  </si>
  <si>
    <t>Dimming level 1 (ref 1)</t>
  </si>
  <si>
    <t>Dimming level 2 (ref 2)</t>
  </si>
  <si>
    <t>Dimming level 3 (ref 3)</t>
  </si>
  <si>
    <t>No dimming (ref 0)</t>
  </si>
  <si>
    <t>Dimming level 1 (eff 1)</t>
  </si>
  <si>
    <t>Calculation formulas</t>
  </si>
  <si>
    <t>Article 7 | Total final energy savings (TFES)</t>
  </si>
  <si>
    <t>with</t>
  </si>
  <si>
    <r>
      <t>GHG | Greenhouse gas savings (GHG</t>
    </r>
    <r>
      <rPr>
        <b/>
        <vertAlign val="subscript"/>
        <sz val="12"/>
        <rFont val="Franklin Gothic Book"/>
        <family val="2"/>
        <scheme val="minor"/>
      </rPr>
      <t>sav</t>
    </r>
    <r>
      <rPr>
        <b/>
        <sz val="12"/>
        <rFont val="Franklin Gothic Book"/>
        <family val="2"/>
        <scheme val="minor"/>
      </rPr>
      <t>)</t>
    </r>
  </si>
  <si>
    <t>TFES Article 7</t>
  </si>
  <si>
    <t>kWh/a</t>
  </si>
  <si>
    <t>Total final energy savings for Article 7 calculation</t>
  </si>
  <si>
    <r>
      <t>GHG</t>
    </r>
    <r>
      <rPr>
        <vertAlign val="subscript"/>
        <sz val="10"/>
        <color theme="1" tint="0.249977111117893"/>
        <rFont val="Times New Roman"/>
        <family val="1"/>
      </rPr>
      <t>sav</t>
    </r>
  </si>
  <si>
    <r>
      <t>t</t>
    </r>
    <r>
      <rPr>
        <b/>
        <vertAlign val="subscript"/>
        <sz val="10"/>
        <color theme="1" tint="0.249977111117893"/>
        <rFont val="Times New Roman"/>
        <family val="1"/>
      </rPr>
      <t>CO2</t>
    </r>
  </si>
  <si>
    <t>Costs related to the action</t>
  </si>
  <si>
    <t>[Cost category]</t>
  </si>
  <si>
    <t>Investment costs</t>
  </si>
  <si>
    <t>Operating costs</t>
  </si>
  <si>
    <t>[6 to 50] €/ light point/year</t>
  </si>
  <si>
    <t>Maintenance costs</t>
  </si>
  <si>
    <t>[12 to 31] €/ light point/year</t>
  </si>
  <si>
    <t>[a]</t>
  </si>
  <si>
    <t>LifetimePA</t>
  </si>
  <si>
    <t>Lifetime</t>
  </si>
  <si>
    <t>Conversion factors</t>
  </si>
  <si>
    <t>Energy Carrier</t>
  </si>
  <si>
    <r>
      <t>emission factor [gCO</t>
    </r>
    <r>
      <rPr>
        <b/>
        <vertAlign val="subscript"/>
        <sz val="11"/>
        <color theme="0"/>
        <rFont val="Franklin Gothic Book"/>
        <family val="2"/>
        <scheme val="minor"/>
      </rPr>
      <t>2</t>
    </r>
    <r>
      <rPr>
        <b/>
        <sz val="11"/>
        <color theme="0"/>
        <rFont val="Franklin Gothic Book"/>
        <family val="2"/>
        <scheme val="minor"/>
      </rPr>
      <t>/kWh]</t>
    </r>
  </si>
  <si>
    <t>factor final to primary [-]</t>
  </si>
  <si>
    <t>District heat</t>
  </si>
  <si>
    <t>Natural gas</t>
  </si>
  <si>
    <t>Gas/Diesel oil</t>
  </si>
  <si>
    <t>Motor gasoline</t>
  </si>
  <si>
    <t>Biodiesels</t>
  </si>
  <si>
    <t>Biogasoline</t>
  </si>
  <si>
    <t>Other liquid biofuels</t>
  </si>
  <si>
    <t>Biogas</t>
  </si>
  <si>
    <t>Wood/wood waste</t>
  </si>
  <si>
    <t>Other primary solid biomass</t>
  </si>
  <si>
    <t>Kerosene (other than jet kerosene)</t>
  </si>
  <si>
    <t>Liquefied petroleum gases</t>
  </si>
  <si>
    <t>Naphtha</t>
  </si>
  <si>
    <t>Natural gas liquids</t>
  </si>
  <si>
    <t>Petroleum coke</t>
  </si>
  <si>
    <t>Refinery gas</t>
  </si>
  <si>
    <t>Residual fuel oil</t>
  </si>
  <si>
    <t>White spirit and SBP</t>
  </si>
  <si>
    <t>Other petroleum products</t>
  </si>
  <si>
    <t>Anthracite</t>
  </si>
  <si>
    <t>Lignite</t>
  </si>
  <si>
    <t>Charcoal</t>
  </si>
  <si>
    <t>Coal tar</t>
  </si>
  <si>
    <t>Coke oven coke and lignite coke</t>
  </si>
  <si>
    <t>Coking coal</t>
  </si>
  <si>
    <t>Patent fuel</t>
  </si>
  <si>
    <t>Sub-bituminous coal</t>
  </si>
  <si>
    <t>Other bituminous coal</t>
  </si>
  <si>
    <t>Industrial wastes</t>
  </si>
  <si>
    <t>Blast furnace gas</t>
  </si>
  <si>
    <t>Coke oven gas</t>
  </si>
  <si>
    <t>Oxygen steel furnace gas</t>
  </si>
  <si>
    <t>Oil shale and tar sands</t>
  </si>
  <si>
    <t>Peat</t>
  </si>
  <si>
    <t>Values for savings calculation</t>
  </si>
  <si>
    <t>Factor for correction of behavioural effects (fBEH)</t>
  </si>
  <si>
    <t>Total annual operating time</t>
  </si>
  <si>
    <t>h/a</t>
  </si>
  <si>
    <t>Lifetime of savings</t>
  </si>
  <si>
    <t>years</t>
  </si>
  <si>
    <t>Pls ≤ 30</t>
  </si>
  <si>
    <t>30 &lt; Pls ≤ 75</t>
  </si>
  <si>
    <t>75 &lt; Pls ≤ 105</t>
  </si>
  <si>
    <t>105 &lt; Pls ≤ 405</t>
  </si>
  <si>
    <t>Pls &gt; 405</t>
  </si>
  <si>
    <r>
      <t>f</t>
    </r>
    <r>
      <rPr>
        <vertAlign val="subscript"/>
        <sz val="11"/>
        <color theme="1" tint="0.249977111117893"/>
        <rFont val="Franklin Gothic Book"/>
        <family val="2"/>
        <scheme val="minor"/>
      </rPr>
      <t>BEH</t>
    </r>
  </si>
  <si>
    <t>Factor to consider behavioural effects</t>
  </si>
  <si>
    <t>National values</t>
  </si>
  <si>
    <r>
      <t>h</t>
    </r>
    <r>
      <rPr>
        <vertAlign val="subscript"/>
        <sz val="11"/>
        <rFont val="Franklin Gothic Book (corpo)"/>
      </rPr>
      <t>eff 1</t>
    </r>
  </si>
  <si>
    <r>
      <t>h</t>
    </r>
    <r>
      <rPr>
        <vertAlign val="subscript"/>
        <sz val="11"/>
        <rFont val="Franklin Gothic Book (corpo)"/>
      </rPr>
      <t>eff 2</t>
    </r>
  </si>
  <si>
    <r>
      <t>h</t>
    </r>
    <r>
      <rPr>
        <vertAlign val="subscript"/>
        <sz val="11"/>
        <rFont val="Franklin Gothic Book (corpo)"/>
      </rPr>
      <t>eff 3</t>
    </r>
  </si>
  <si>
    <r>
      <t>D</t>
    </r>
    <r>
      <rPr>
        <vertAlign val="subscript"/>
        <sz val="11"/>
        <rFont val="Franklin Gothic Book (corpo)"/>
      </rPr>
      <t>eff 1</t>
    </r>
  </si>
  <si>
    <r>
      <t>D</t>
    </r>
    <r>
      <rPr>
        <vertAlign val="subscript"/>
        <sz val="11"/>
        <rFont val="Franklin Gothic Book (corpo)"/>
      </rPr>
      <t>eff 2</t>
    </r>
  </si>
  <si>
    <r>
      <t>D</t>
    </r>
    <r>
      <rPr>
        <vertAlign val="subscript"/>
        <sz val="11"/>
        <rFont val="Franklin Gothic Book (corpo)"/>
      </rPr>
      <t>eff 3</t>
    </r>
  </si>
  <si>
    <r>
      <t>t</t>
    </r>
    <r>
      <rPr>
        <vertAlign val="subscript"/>
        <sz val="11"/>
        <color theme="1" tint="0.249977111117893"/>
        <rFont val="Franklin Gothic Book"/>
        <family val="2"/>
        <scheme val="minor"/>
      </rPr>
      <t>ref</t>
    </r>
  </si>
  <si>
    <r>
      <t>t</t>
    </r>
    <r>
      <rPr>
        <vertAlign val="subscript"/>
        <sz val="11"/>
        <color theme="1" tint="0.249977111117893"/>
        <rFont val="Franklin Gothic Book"/>
        <family val="2"/>
        <scheme val="minor"/>
      </rPr>
      <t>eff</t>
    </r>
  </si>
  <si>
    <t>Total system annual operating time before implementation</t>
  </si>
  <si>
    <t>Total system annual operating time of the new/efficient system</t>
  </si>
  <si>
    <r>
      <t>Total power of each light point (without gear) of the</t>
    </r>
    <r>
      <rPr>
        <b/>
        <sz val="10"/>
        <color theme="1" tint="0.249977111117893"/>
        <rFont val="Franklin Gothic Book"/>
        <family val="2"/>
        <scheme val="minor"/>
      </rPr>
      <t xml:space="preserve"> old/inefficient system</t>
    </r>
  </si>
  <si>
    <t>Calculation results</t>
  </si>
  <si>
    <t>Greenhouse gas savings</t>
  </si>
  <si>
    <t>[235 to 764] €/ light point</t>
  </si>
  <si>
    <t>Includes purchase costs of new light sources, control systems and other ancillaries, poles, foundations and installation costs</t>
  </si>
  <si>
    <t>Operating costs of the lighting system due to electricity consumption</t>
  </si>
  <si>
    <t xml:space="preserve">Costs due to cleaning of the luminaires, other components replacement and other related system maintenance costs during the lighting system lifetime </t>
  </si>
  <si>
    <t xml:space="preserve">Lifetime of savings </t>
  </si>
  <si>
    <t>Range of the costs (EURO2015/2016/2017 incl. VAT)</t>
  </si>
  <si>
    <t>Calculation of dimming for "National Values"</t>
  </si>
  <si>
    <t>EU values for GHG emissions and conversion factors from final to primary energy savings are provided by streamSAVE. If you want to use national values, please fill in the relevant values in the corresponding table in sheet "National values".</t>
  </si>
  <si>
    <t>Total final energy savings for Article 3 calculation</t>
  </si>
  <si>
    <t>Effect on primary energy consumption for Article 3 calculation</t>
  </si>
  <si>
    <t>TFES Article 3</t>
  </si>
  <si>
    <t>Article 3 | Total final energy savings (TFES)</t>
  </si>
  <si>
    <t>Definition of dimming levels for old/inneficient system</t>
  </si>
  <si>
    <t>Definition of dimming levels for new/efficient system</t>
  </si>
  <si>
    <t>[%]</t>
  </si>
  <si>
    <r>
      <t>Power of the light source P</t>
    </r>
    <r>
      <rPr>
        <b/>
        <vertAlign val="subscript"/>
        <sz val="11"/>
        <color theme="0"/>
        <rFont val="Franklin Gothic Book"/>
        <family val="2"/>
        <scheme val="minor"/>
      </rPr>
      <t>ls</t>
    </r>
    <r>
      <rPr>
        <b/>
        <sz val="11"/>
        <color theme="0"/>
        <rFont val="Franklin Gothic Book"/>
        <family val="2"/>
        <scheme val="minor"/>
      </rPr>
      <t xml:space="preserve"> [W]</t>
    </r>
  </si>
  <si>
    <r>
      <t>Minimum control gear efficiency n</t>
    </r>
    <r>
      <rPr>
        <b/>
        <vertAlign val="subscript"/>
        <sz val="11"/>
        <color theme="0"/>
        <rFont val="Franklin Gothic Book"/>
        <family val="2"/>
        <scheme val="minor"/>
      </rPr>
      <t>control gear</t>
    </r>
    <r>
      <rPr>
        <b/>
        <sz val="11"/>
        <color theme="0"/>
        <rFont val="Franklin Gothic Book"/>
        <family val="2"/>
        <scheme val="minor"/>
      </rPr>
      <t xml:space="preserve"> [%]</t>
    </r>
  </si>
  <si>
    <t>tref i [h/a]</t>
  </si>
  <si>
    <t>Power [W]</t>
  </si>
  <si>
    <t>teff i [h/a]</t>
  </si>
  <si>
    <r>
      <t xml:space="preserve">Definition of </t>
    </r>
    <r>
      <rPr>
        <b/>
        <sz val="10"/>
        <color theme="1" tint="0.249977111117893"/>
        <rFont val="Franklin Gothic Book"/>
        <family val="2"/>
        <scheme val="minor"/>
      </rPr>
      <t>dimming levels</t>
    </r>
    <r>
      <rPr>
        <sz val="10"/>
        <color theme="1" tint="0.249977111117893"/>
        <rFont val="Franklin Gothic Book"/>
        <family val="2"/>
        <scheme val="minor"/>
      </rPr>
      <t xml:space="preserve"> for </t>
    </r>
    <r>
      <rPr>
        <b/>
        <sz val="10"/>
        <color theme="1" tint="0.249977111117893"/>
        <rFont val="Franklin Gothic Book"/>
        <family val="2"/>
        <scheme val="minor"/>
      </rPr>
      <t>old/inneficient system</t>
    </r>
    <r>
      <rPr>
        <sz val="10"/>
        <color theme="1" tint="0.249977111117893"/>
        <rFont val="Franklin Gothic Book"/>
        <family val="2"/>
        <scheme val="minor"/>
      </rPr>
      <t xml:space="preserve"> according to the methodology</t>
    </r>
  </si>
  <si>
    <r>
      <t xml:space="preserve">Definition of </t>
    </r>
    <r>
      <rPr>
        <b/>
        <sz val="10"/>
        <color theme="1" tint="0.249977111117893"/>
        <rFont val="Franklin Gothic Book"/>
        <family val="2"/>
        <scheme val="minor"/>
      </rPr>
      <t>dimming levels</t>
    </r>
    <r>
      <rPr>
        <sz val="10"/>
        <color theme="1" tint="0.249977111117893"/>
        <rFont val="Franklin Gothic Book"/>
        <family val="2"/>
        <scheme val="minor"/>
      </rPr>
      <t xml:space="preserve"> for </t>
    </r>
    <r>
      <rPr>
        <b/>
        <sz val="10"/>
        <color theme="1" tint="0.249977111117893"/>
        <rFont val="Franklin Gothic Book"/>
        <family val="2"/>
        <scheme val="minor"/>
      </rPr>
      <t>new/efficient system</t>
    </r>
    <r>
      <rPr>
        <sz val="10"/>
        <color theme="1" tint="0.249977111117893"/>
        <rFont val="Franklin Gothic Book"/>
        <family val="2"/>
        <scheme val="minor"/>
      </rPr>
      <t xml:space="preserve"> according to the methodology</t>
    </r>
  </si>
  <si>
    <t>Savings calculation for road lighting systems - Engineering Approach</t>
  </si>
  <si>
    <t>Article 3 | Effect on primary energy consumption (EPEC)</t>
  </si>
  <si>
    <t>EPEC Article 3</t>
  </si>
  <si>
    <t>National Data</t>
  </si>
  <si>
    <t>Specifications for dimming strategy before implementation of the action</t>
  </si>
  <si>
    <t>Specifications for dimming stretegy after implementation of the action</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</si>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</sst>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_-;\-* #,##0.0_-;_-* &quot;-&quot;??_-;_-@_-"/>
    <numFmt numFmtId="165" formatCode="0.000"/>
    <numFmt numFmtId="166" formatCode="#,##0.0;\-\ #,##0.0;\-"/>
    <numFmt numFmtId="167" formatCode="#,##0.00;\-\ #,##0.00;\-"/>
  </numFmts>
  <fonts count="32">
    <font>
      <sz val="11"/>
      <color theme="1"/>
      <name val="Franklin Gothic Book"/>
      <family val="2"/>
      <scheme val="minor"/>
    </font>
    <font>
      <sz val="11"/>
      <color theme="1"/>
      <name val="Franklin Gothic Book"/>
      <family val="2"/>
      <scheme val="minor"/>
    </font>
    <font>
      <b/>
      <sz val="16"/>
      <color rgb="FFCE321A"/>
      <name val="Franklin Gothic Book"/>
      <family val="2"/>
      <scheme val="minor"/>
    </font>
    <font>
      <sz val="10"/>
      <color theme="1" tint="0.249977111117893"/>
      <name val="Times New Roman"/>
      <family val="1"/>
    </font>
    <font>
      <sz val="10"/>
      <color theme="1" tint="0.249977111117893"/>
      <name val="Franklin Gothic Book"/>
      <family val="2"/>
      <scheme val="minor"/>
    </font>
    <font>
      <b/>
      <sz val="10"/>
      <color theme="6" tint="-0.499984740745262"/>
      <name val="Franklin Gothic Book"/>
      <family val="2"/>
      <scheme val="minor"/>
    </font>
    <font>
      <b/>
      <sz val="11"/>
      <color theme="7" tint="-0.249977111117893"/>
      <name val="Franklin Gothic Book"/>
      <family val="2"/>
      <scheme val="minor"/>
    </font>
    <font>
      <b/>
      <sz val="11"/>
      <color theme="0"/>
      <name val="Franklin Gothic Book"/>
      <family val="2"/>
      <scheme val="minor"/>
    </font>
    <font>
      <b/>
      <sz val="14"/>
      <color rgb="FF00B050"/>
      <name val="Franklin Gothic Book"/>
      <family val="2"/>
      <scheme val="minor"/>
    </font>
    <font>
      <sz val="11"/>
      <color theme="1" tint="0.249977111117893"/>
      <name val="Franklin Gothic Book"/>
      <family val="2"/>
      <scheme val="minor"/>
    </font>
    <font>
      <b/>
      <sz val="14"/>
      <color theme="5"/>
      <name val="Franklin Gothic Book"/>
      <family val="2"/>
      <scheme val="minor"/>
    </font>
    <font>
      <b/>
      <sz val="12"/>
      <name val="Franklin Gothic Book"/>
      <family val="2"/>
      <scheme val="minor"/>
    </font>
    <font>
      <sz val="20"/>
      <color theme="5"/>
      <name val="Franklin Gothic Medium"/>
      <family val="2"/>
      <scheme val="major"/>
    </font>
    <font>
      <sz val="9"/>
      <color theme="1"/>
      <name val="Franklin Gothic Book"/>
      <family val="2"/>
      <scheme val="minor"/>
    </font>
    <font>
      <vertAlign val="subscript"/>
      <sz val="11"/>
      <color theme="1" tint="0.249977111117893"/>
      <name val="Franklin Gothic Book"/>
      <family val="2"/>
      <scheme val="minor"/>
    </font>
    <font>
      <b/>
      <vertAlign val="subscript"/>
      <sz val="12"/>
      <name val="Franklin Gothic Book"/>
      <family val="2"/>
      <scheme val="minor"/>
    </font>
    <font>
      <vertAlign val="subscript"/>
      <sz val="10"/>
      <color theme="1" tint="0.249977111117893"/>
      <name val="Times New Roman"/>
      <family val="1"/>
    </font>
    <font>
      <b/>
      <sz val="10"/>
      <color theme="1" tint="0.249977111117893"/>
      <name val="Times New Roman"/>
      <family val="1"/>
    </font>
    <font>
      <b/>
      <vertAlign val="subscript"/>
      <sz val="10"/>
      <color theme="1" tint="0.249977111117893"/>
      <name val="Times New Roman"/>
      <family val="1"/>
    </font>
    <font>
      <b/>
      <vertAlign val="subscript"/>
      <sz val="11"/>
      <color theme="0"/>
      <name val="Franklin Gothic Book"/>
      <family val="2"/>
      <scheme val="minor"/>
    </font>
    <font>
      <sz val="11"/>
      <color theme="1" tint="0.249977111117893"/>
      <name val="Franklin Gothic Book (corpo)"/>
    </font>
    <font>
      <vertAlign val="subscript"/>
      <sz val="11"/>
      <color theme="1" tint="0.249977111117893"/>
      <name val="Franklin Gothic Book (corpo)"/>
    </font>
    <font>
      <sz val="10"/>
      <color theme="1"/>
      <name val="Franklin Gothic Book"/>
      <family val="2"/>
      <scheme val="minor"/>
    </font>
    <font>
      <sz val="11"/>
      <name val="Franklin Gothic Book"/>
      <family val="2"/>
      <scheme val="minor"/>
    </font>
    <font>
      <b/>
      <sz val="10"/>
      <color theme="1" tint="0.249977111117893"/>
      <name val="Franklin Gothic Book"/>
      <family val="2"/>
      <scheme val="minor"/>
    </font>
    <font>
      <sz val="11"/>
      <name val="Franklin Gothic Book (corpo)"/>
    </font>
    <font>
      <vertAlign val="subscript"/>
      <sz val="11"/>
      <name val="Franklin Gothic Book (corpo)"/>
    </font>
    <font>
      <sz val="11"/>
      <color theme="0"/>
      <name val="Franklin Gothic Book"/>
      <family val="2"/>
      <scheme val="minor"/>
    </font>
    <font>
      <sz val="12"/>
      <color theme="5"/>
      <name val="Franklin Gothic Medium"/>
      <family val="2"/>
      <scheme val="major"/>
    </font>
    <font>
      <b/>
      <sz val="11"/>
      <color rgb="FF3F3F3F"/>
      <name val="Franklin Gothic Book"/>
      <family val="2"/>
      <scheme val="minor"/>
    </font>
    <font>
      <b/>
      <sz val="20"/>
      <color theme="5"/>
      <name val="Franklin Gothic Medium"/>
      <family val="2"/>
      <scheme val="major"/>
    </font>
    <font>
      <b/>
      <sz val="11"/>
      <color theme="1" tint="0.249977111117893"/>
      <name val="Franklin Gothic Book (corpo)"/>
    </font>
  </fonts>
  <fills count="10">
    <fill>
      <patternFill patternType="none"/>
    </fill>
    <fill>
      <patternFill patternType="gray125"/>
    </fill>
    <fill>
      <patternFill patternType="solid">
        <fgColor theme="0" tint="-4.9989318521683403E-2"/>
        <bgColor indexed="64"/>
      </patternFill>
    </fill>
    <fill>
      <patternFill patternType="solid">
        <fgColor theme="6" tint="0.59999389629810485"/>
        <bgColor indexed="64"/>
      </patternFill>
    </fill>
    <fill>
      <patternFill patternType="solid">
        <fgColor theme="0"/>
        <bgColor indexed="64"/>
      </patternFill>
    </fill>
    <fill>
      <patternFill patternType="solid">
        <fgColor theme="5"/>
        <bgColor indexed="64"/>
      </patternFill>
    </fill>
    <fill>
      <patternFill patternType="solid">
        <fgColor rgb="FFD6FEDE"/>
        <bgColor theme="0"/>
      </patternFill>
    </fill>
    <fill>
      <patternFill patternType="solid">
        <fgColor theme="0"/>
        <bgColor theme="0"/>
      </patternFill>
    </fill>
    <fill>
      <patternFill patternType="solid">
        <fgColor rgb="FFF2F2F2"/>
      </patternFill>
    </fill>
    <fill>
      <patternFill patternType="solid">
        <fgColor rgb="FFD6FEDE"/>
        <bgColor rgb="FFFFFFFF"/>
      </patternFill>
    </fill>
  </fills>
  <borders count="19">
    <border>
      <left/>
      <right/>
      <top/>
      <bottom/>
      <diagonal/>
    </border>
    <border>
      <left style="thin">
        <color theme="5"/>
      </left>
      <right/>
      <top style="thin">
        <color theme="5"/>
      </top>
      <bottom style="thin">
        <color theme="5"/>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ck">
        <color theme="4"/>
      </bottom>
      <diagonal/>
    </border>
    <border>
      <left/>
      <right/>
      <top/>
      <bottom style="medium">
        <color theme="4" tint="0.39997558519241921"/>
      </bottom>
      <diagonal/>
    </border>
    <border>
      <left style="thin">
        <color rgb="FF00B050"/>
      </left>
      <right style="thin">
        <color rgb="FF00B050"/>
      </right>
      <top style="thin">
        <color rgb="FF00B050"/>
      </top>
      <bottom style="thin">
        <color rgb="FF00B050"/>
      </bottom>
      <diagonal/>
    </border>
    <border>
      <left/>
      <right/>
      <top style="thin">
        <color rgb="FF00B050"/>
      </top>
      <bottom style="thin">
        <color rgb="FF00B050"/>
      </bottom>
      <diagonal/>
    </border>
    <border>
      <left style="thin">
        <color rgb="FF00B050"/>
      </left>
      <right/>
      <top style="thin">
        <color rgb="FF00B050"/>
      </top>
      <bottom style="thin">
        <color rgb="FF00B050"/>
      </bottom>
      <diagonal/>
    </border>
    <border>
      <left/>
      <right style="thin">
        <color rgb="FF00B050"/>
      </right>
      <top style="thin">
        <color rgb="FF00B050"/>
      </top>
      <bottom style="thin">
        <color rgb="FF00B050"/>
      </bottom>
      <diagonal/>
    </border>
    <border>
      <left style="thin">
        <color theme="5"/>
      </left>
      <right style="thin">
        <color theme="5"/>
      </right>
      <top style="thin">
        <color theme="5"/>
      </top>
      <bottom style="thin">
        <color theme="5"/>
      </bottom>
      <diagonal/>
    </border>
    <border>
      <left/>
      <right style="thin">
        <color theme="5"/>
      </right>
      <top style="thin">
        <color theme="5"/>
      </top>
      <bottom style="thin">
        <color theme="5"/>
      </bottom>
      <diagonal/>
    </border>
    <border>
      <left style="thin">
        <color theme="5"/>
      </left>
      <right/>
      <top style="thin">
        <color theme="5"/>
      </top>
      <bottom style="thin">
        <color rgb="FF00B050"/>
      </bottom>
      <diagonal/>
    </border>
    <border>
      <left/>
      <right/>
      <top style="thin">
        <color theme="5"/>
      </top>
      <bottom style="thin">
        <color rgb="FF00B050"/>
      </bottom>
      <diagonal/>
    </border>
    <border>
      <left/>
      <right style="thin">
        <color theme="5"/>
      </right>
      <top style="thin">
        <color theme="5"/>
      </top>
      <bottom style="thin">
        <color rgb="FF00B050"/>
      </bottom>
      <diagonal/>
    </border>
    <border>
      <left style="thin">
        <color theme="0"/>
      </left>
      <right style="thin">
        <color theme="0"/>
      </right>
      <top style="thin">
        <color theme="0"/>
      </top>
      <bottom style="thin">
        <color theme="0"/>
      </bottom>
      <diagonal/>
    </border>
    <border>
      <left/>
      <right style="thin">
        <color theme="5"/>
      </right>
      <top style="thin">
        <color rgb="FF00B050"/>
      </top>
      <bottom style="thin">
        <color rgb="FF00B050"/>
      </bottom>
      <diagonal/>
    </border>
    <border>
      <left style="thin">
        <color rgb="FF00B050"/>
      </left>
      <right style="thin">
        <color theme="5"/>
      </right>
      <top style="thin">
        <color rgb="FF00B050"/>
      </top>
      <bottom style="thin">
        <color rgb="FF00B050"/>
      </bottom>
      <diagonal/>
    </border>
    <border>
      <left style="thin">
        <color theme="0"/>
      </left>
      <right style="thin">
        <color theme="0"/>
      </right>
      <top/>
      <bottom/>
      <diagonal/>
    </border>
    <border>
      <left style="thin">
        <color rgb="FF04C56C"/>
      </left>
      <right style="thin">
        <color rgb="FF04C56C"/>
      </right>
      <top style="thin">
        <color rgb="FF04C56C"/>
      </top>
      <bottom style="thin">
        <color rgb="FF04C56C"/>
      </bottom>
      <diagonal/>
    </border>
  </borders>
  <cellStyleXfs count="17">
    <xf numFmtId="0" fontId="0" fillId="0" borderId="0"/>
    <xf numFmtId="43" fontId="1" fillId="0" borderId="0" applyFont="0" applyFill="0" applyBorder="0" applyAlignment="0" applyProtection="0"/>
    <xf numFmtId="49" fontId="2" fillId="0" borderId="0">
      <alignment horizontal="left" vertical="top"/>
    </xf>
    <xf numFmtId="0" fontId="4" fillId="2" borderId="2" applyNumberFormat="0">
      <protection locked="0"/>
    </xf>
    <xf numFmtId="0" fontId="3" fillId="4" borderId="0">
      <alignment horizontal="justify" vertical="center" wrapText="1"/>
    </xf>
    <xf numFmtId="164" fontId="5" fillId="3" borderId="0"/>
    <xf numFmtId="164" fontId="4" fillId="4" borderId="0"/>
    <xf numFmtId="49" fontId="6" fillId="0" borderId="0"/>
    <xf numFmtId="43" fontId="1" fillId="0" borderId="0" applyFont="0" applyFill="0" applyBorder="0" applyAlignment="0" applyProtection="0"/>
    <xf numFmtId="0" fontId="12" fillId="0" borderId="0" applyNumberFormat="0" applyFill="0" applyBorder="0" applyAlignment="0" applyProtection="0"/>
    <xf numFmtId="0" fontId="10" fillId="0" borderId="3" applyNumberFormat="0" applyFill="0" applyBorder="0" applyAlignment="0" applyProtection="0"/>
    <xf numFmtId="0" fontId="7" fillId="5" borderId="9" applyNumberFormat="0" applyAlignment="0"/>
    <xf numFmtId="0" fontId="11" fillId="0" borderId="4" applyNumberFormat="0" applyFill="0" applyBorder="0" applyAlignment="0"/>
    <xf numFmtId="0" fontId="1" fillId="6" borderId="9" applyNumberFormat="0" applyAlignment="0">
      <protection locked="0"/>
    </xf>
    <xf numFmtId="0" fontId="9" fillId="4" borderId="0" applyNumberFormat="0" applyFill="0" applyBorder="0" applyAlignment="0" applyProtection="0">
      <alignment horizontal="justify" vertical="center" wrapText="1"/>
    </xf>
    <xf numFmtId="9" fontId="1" fillId="0" borderId="0" applyFont="0" applyFill="0" applyBorder="0" applyAlignment="0" applyProtection="0"/>
    <xf numFmtId="0" fontId="29" fillId="8" borderId="9" applyNumberFormat="0" applyAlignment="0"/>
  </cellStyleXfs>
  <cellXfs count="113">
    <xf numFmtId="0" fontId="0" fillId="0" borderId="0" xfId="0"/>
    <xf numFmtId="0" fontId="4" fillId="4" borderId="0" xfId="0" applyFont="1" applyFill="1" applyAlignment="1">
      <alignment horizontal="left" vertical="top" wrapText="1"/>
    </xf>
    <xf numFmtId="0" fontId="0" fillId="4" borderId="0" xfId="0" applyFill="1"/>
    <xf numFmtId="0" fontId="3" fillId="4" borderId="0" xfId="0" applyFont="1" applyFill="1" applyAlignment="1">
      <alignment horizontal="justify" vertical="center" wrapText="1"/>
    </xf>
    <xf numFmtId="0" fontId="3" fillId="4" borderId="0" xfId="4" quotePrefix="1">
      <alignment horizontal="justify" vertical="center" wrapText="1"/>
    </xf>
    <xf numFmtId="0" fontId="3" fillId="4" borderId="0" xfId="4">
      <alignment horizontal="justify" vertical="center" wrapText="1"/>
    </xf>
    <xf numFmtId="43" fontId="9" fillId="4" borderId="0" xfId="8" applyFont="1" applyFill="1" applyBorder="1" applyProtection="1">
      <protection locked="0"/>
    </xf>
    <xf numFmtId="0" fontId="12" fillId="0" borderId="0" xfId="9"/>
    <xf numFmtId="0" fontId="7" fillId="5" borderId="9" xfId="11"/>
    <xf numFmtId="4" fontId="7" fillId="5" borderId="9" xfId="11" applyNumberFormat="1" applyAlignment="1">
      <alignment wrapText="1"/>
    </xf>
    <xf numFmtId="49" fontId="8" fillId="4" borderId="0" xfId="2" applyFont="1" applyFill="1">
      <alignment horizontal="left" vertical="top"/>
    </xf>
    <xf numFmtId="0" fontId="3" fillId="4" borderId="0" xfId="4" applyAlignment="1">
      <alignment vertical="center" wrapText="1"/>
    </xf>
    <xf numFmtId="0" fontId="9" fillId="4" borderId="0" xfId="14" applyFill="1" applyAlignment="1">
      <alignment horizontal="justify" vertical="center" wrapText="1"/>
    </xf>
    <xf numFmtId="0" fontId="9" fillId="0" borderId="0" xfId="14" applyFill="1" applyAlignment="1"/>
    <xf numFmtId="0" fontId="9" fillId="4" borderId="0" xfId="14" applyFill="1" applyAlignment="1"/>
    <xf numFmtId="4" fontId="1" fillId="6" borderId="9" xfId="13" applyNumberFormat="1">
      <protection locked="0"/>
    </xf>
    <xf numFmtId="0" fontId="7" fillId="5" borderId="9" xfId="11" applyAlignment="1"/>
    <xf numFmtId="0" fontId="3" fillId="0" borderId="0" xfId="4" applyFill="1">
      <alignment horizontal="justify" vertical="center" wrapText="1"/>
    </xf>
    <xf numFmtId="165" fontId="1" fillId="6" borderId="9" xfId="13" applyNumberFormat="1">
      <protection locked="0"/>
    </xf>
    <xf numFmtId="0" fontId="4" fillId="4" borderId="6" xfId="0" applyFont="1" applyFill="1" applyBorder="1" applyAlignment="1">
      <alignment horizontal="left" vertical="center"/>
    </xf>
    <xf numFmtId="0" fontId="4" fillId="4" borderId="0" xfId="0" applyFont="1" applyFill="1" applyAlignment="1">
      <alignment horizontal="left" vertical="top"/>
    </xf>
    <xf numFmtId="0" fontId="7" fillId="5" borderId="11" xfId="11" applyBorder="1" applyAlignment="1">
      <alignment horizontal="left"/>
    </xf>
    <xf numFmtId="0" fontId="7" fillId="5" borderId="12" xfId="11" applyBorder="1" applyAlignment="1">
      <alignment horizontal="left"/>
    </xf>
    <xf numFmtId="0" fontId="7" fillId="5" borderId="13" xfId="11" applyBorder="1" applyAlignment="1">
      <alignment horizontal="left"/>
    </xf>
    <xf numFmtId="0" fontId="0" fillId="0" borderId="14" xfId="0" applyBorder="1"/>
    <xf numFmtId="2" fontId="22" fillId="0" borderId="9" xfId="0" applyNumberFormat="1" applyFont="1" applyBorder="1" applyAlignment="1">
      <alignment horizontal="center" vertical="center"/>
    </xf>
    <xf numFmtId="0" fontId="4" fillId="4" borderId="15" xfId="0" applyFont="1" applyFill="1" applyBorder="1" applyAlignment="1">
      <alignment horizontal="left" vertical="center"/>
    </xf>
    <xf numFmtId="0" fontId="0" fillId="0" borderId="17" xfId="0" applyBorder="1" applyAlignment="1">
      <alignment horizontal="center"/>
    </xf>
    <xf numFmtId="2" fontId="0" fillId="0" borderId="17" xfId="0" applyNumberFormat="1" applyBorder="1" applyAlignment="1">
      <alignment horizontal="center" vertical="center"/>
    </xf>
    <xf numFmtId="0" fontId="20" fillId="4" borderId="0" xfId="14" applyFont="1" applyFill="1" applyBorder="1" applyAlignment="1" applyProtection="1">
      <alignment horizontal="right" vertical="center" wrapText="1"/>
    </xf>
    <xf numFmtId="0" fontId="20" fillId="4" borderId="0" xfId="14" applyFont="1" applyFill="1" applyAlignment="1" applyProtection="1">
      <alignment horizontal="right" vertical="center" wrapText="1"/>
    </xf>
    <xf numFmtId="2" fontId="22" fillId="0" borderId="9" xfId="0" applyNumberFormat="1" applyFont="1" applyBorder="1" applyAlignment="1">
      <alignment horizontal="right" vertical="center"/>
    </xf>
    <xf numFmtId="0" fontId="4" fillId="4" borderId="7" xfId="0" applyFont="1" applyFill="1" applyBorder="1" applyAlignment="1">
      <alignment horizontal="left" vertical="center"/>
    </xf>
    <xf numFmtId="0" fontId="4" fillId="4" borderId="7" xfId="0" applyFont="1" applyFill="1" applyBorder="1" applyAlignment="1">
      <alignment horizontal="left"/>
    </xf>
    <xf numFmtId="0" fontId="4" fillId="4" borderId="6" xfId="0" applyFont="1" applyFill="1" applyBorder="1" applyAlignment="1">
      <alignment horizontal="left"/>
    </xf>
    <xf numFmtId="0" fontId="4" fillId="4" borderId="8" xfId="0" applyFont="1" applyFill="1" applyBorder="1" applyAlignment="1">
      <alignment horizontal="left"/>
    </xf>
    <xf numFmtId="0" fontId="7" fillId="5" borderId="9" xfId="11" applyAlignment="1">
      <alignment horizontal="center" vertical="center"/>
    </xf>
    <xf numFmtId="0" fontId="20" fillId="4" borderId="0" xfId="14" applyFont="1" applyFill="1" applyAlignment="1" applyProtection="1">
      <alignment horizontal="center" vertical="center" wrapText="1"/>
    </xf>
    <xf numFmtId="0" fontId="9" fillId="4" borderId="0" xfId="14" applyFill="1" applyAlignment="1">
      <alignment horizontal="right" vertical="center" wrapText="1"/>
    </xf>
    <xf numFmtId="0" fontId="4" fillId="4" borderId="5" xfId="4" quotePrefix="1" applyFont="1" applyBorder="1" applyAlignment="1">
      <alignment horizontal="center" vertical="center" wrapText="1"/>
    </xf>
    <xf numFmtId="0" fontId="4" fillId="4" borderId="7" xfId="0" applyFont="1" applyFill="1" applyBorder="1" applyAlignment="1">
      <alignment horizontal="left" vertical="top"/>
    </xf>
    <xf numFmtId="0" fontId="4" fillId="4" borderId="6" xfId="0" applyFont="1" applyFill="1" applyBorder="1" applyAlignment="1">
      <alignment horizontal="left" vertical="top"/>
    </xf>
    <xf numFmtId="0" fontId="4" fillId="4" borderId="8" xfId="0" applyFont="1" applyFill="1" applyBorder="1" applyAlignment="1">
      <alignment horizontal="left" vertical="top"/>
    </xf>
    <xf numFmtId="0" fontId="22" fillId="0" borderId="9" xfId="0" applyFont="1" applyBorder="1" applyAlignment="1">
      <alignment horizontal="right" vertical="center"/>
    </xf>
    <xf numFmtId="0" fontId="25" fillId="4" borderId="0" xfId="14" applyFont="1" applyFill="1" applyAlignment="1" applyProtection="1">
      <alignment horizontal="right" vertical="center" wrapText="1"/>
    </xf>
    <xf numFmtId="0" fontId="20" fillId="4" borderId="0" xfId="14" applyFont="1" applyFill="1" applyAlignment="1" applyProtection="1">
      <alignment vertical="center" wrapText="1"/>
    </xf>
    <xf numFmtId="43" fontId="0" fillId="0" borderId="0" xfId="8" applyFont="1"/>
    <xf numFmtId="43" fontId="0" fillId="0" borderId="0" xfId="0" applyNumberFormat="1"/>
    <xf numFmtId="0" fontId="0" fillId="0" borderId="0" xfId="8" applyNumberFormat="1" applyFont="1"/>
    <xf numFmtId="4" fontId="0" fillId="0" borderId="0" xfId="0" applyNumberFormat="1"/>
    <xf numFmtId="0" fontId="27" fillId="0" borderId="0" xfId="0" applyFont="1"/>
    <xf numFmtId="4" fontId="0" fillId="0" borderId="9" xfId="0" applyNumberFormat="1" applyBorder="1"/>
    <xf numFmtId="0" fontId="0" fillId="0" borderId="9" xfId="0" applyBorder="1"/>
    <xf numFmtId="9" fontId="0" fillId="0" borderId="9" xfId="0" applyNumberFormat="1" applyBorder="1" applyAlignment="1">
      <alignment horizontal="center"/>
    </xf>
    <xf numFmtId="0" fontId="28" fillId="0" borderId="0" xfId="9" applyFont="1"/>
    <xf numFmtId="1" fontId="22" fillId="0" borderId="9" xfId="0" applyNumberFormat="1" applyFont="1" applyBorder="1" applyAlignment="1">
      <alignment horizontal="right" vertical="center"/>
    </xf>
    <xf numFmtId="49" fontId="12" fillId="4" borderId="0" xfId="9" applyNumberFormat="1" applyFill="1" applyAlignment="1">
      <alignment vertical="top"/>
    </xf>
    <xf numFmtId="0" fontId="23" fillId="4" borderId="0" xfId="0" applyFont="1" applyFill="1" applyAlignment="1">
      <alignment vertical="top" wrapText="1"/>
    </xf>
    <xf numFmtId="165" fontId="0" fillId="0" borderId="9" xfId="0" applyNumberFormat="1" applyBorder="1"/>
    <xf numFmtId="0" fontId="7" fillId="0" borderId="0" xfId="11" applyFill="1" applyBorder="1" applyAlignment="1">
      <alignment horizontal="center" vertical="center"/>
    </xf>
    <xf numFmtId="0" fontId="20" fillId="0" borderId="9" xfId="14" applyFont="1" applyFill="1" applyBorder="1" applyAlignment="1" applyProtection="1">
      <alignment horizontal="center" vertical="center" wrapText="1"/>
    </xf>
    <xf numFmtId="0" fontId="25" fillId="0" borderId="9" xfId="14" applyFont="1" applyFill="1" applyBorder="1" applyAlignment="1" applyProtection="1">
      <alignment horizontal="center" vertical="center" wrapText="1"/>
    </xf>
    <xf numFmtId="166" fontId="29" fillId="8" borderId="9" xfId="16" applyNumberFormat="1"/>
    <xf numFmtId="0" fontId="17" fillId="4" borderId="9" xfId="4" applyFont="1" applyBorder="1" applyAlignment="1">
      <alignment horizontal="center" vertical="center" wrapText="1"/>
    </xf>
    <xf numFmtId="167" fontId="29" fillId="8" borderId="9" xfId="16" applyNumberFormat="1"/>
    <xf numFmtId="9" fontId="1" fillId="6" borderId="9" xfId="13" applyNumberFormat="1">
      <protection locked="0"/>
    </xf>
    <xf numFmtId="0" fontId="1" fillId="6" borderId="9" xfId="13" applyAlignment="1">
      <alignment vertical="center"/>
      <protection locked="0"/>
    </xf>
    <xf numFmtId="0" fontId="1" fillId="6" borderId="9" xfId="13" applyAlignment="1">
      <alignment horizontal="right" vertical="center"/>
      <protection locked="0"/>
    </xf>
    <xf numFmtId="2" fontId="1" fillId="6" borderId="9" xfId="13" applyNumberFormat="1" applyAlignment="1">
      <alignment horizontal="right" vertical="center"/>
      <protection locked="0"/>
    </xf>
    <xf numFmtId="0" fontId="1" fillId="6" borderId="9" xfId="13" applyAlignment="1">
      <alignment horizontal="right"/>
      <protection locked="0"/>
    </xf>
    <xf numFmtId="9" fontId="1" fillId="6" borderId="9" xfId="13" applyNumberFormat="1" applyAlignment="1">
      <alignment horizontal="right"/>
      <protection locked="0"/>
    </xf>
    <xf numFmtId="9" fontId="1" fillId="6" borderId="9" xfId="13" applyNumberFormat="1" applyAlignment="1">
      <protection locked="0"/>
    </xf>
    <xf numFmtId="0" fontId="7" fillId="5" borderId="9" xfId="11" applyAlignment="1">
      <alignment horizontal="center"/>
    </xf>
    <xf numFmtId="0" fontId="7" fillId="5" borderId="9" xfId="11" applyAlignment="1">
      <alignment vertical="center"/>
    </xf>
    <xf numFmtId="0" fontId="7" fillId="5" borderId="9" xfId="11" applyAlignment="1">
      <alignment horizontal="center" vertical="center" wrapText="1"/>
    </xf>
    <xf numFmtId="43" fontId="1" fillId="6" borderId="9" xfId="13" applyNumberFormat="1" applyAlignment="1">
      <alignment horizontal="left"/>
      <protection locked="0"/>
    </xf>
    <xf numFmtId="43" fontId="4" fillId="4" borderId="0" xfId="8" applyFont="1" applyFill="1" applyBorder="1" applyProtection="1"/>
    <xf numFmtId="9" fontId="4" fillId="4" borderId="0" xfId="8" applyNumberFormat="1" applyFont="1" applyFill="1" applyBorder="1" applyProtection="1"/>
    <xf numFmtId="0" fontId="9" fillId="4" borderId="0" xfId="14" applyFill="1" applyAlignment="1" applyProtection="1">
      <alignment horizontal="justify" vertical="center" wrapText="1"/>
    </xf>
    <xf numFmtId="43" fontId="9" fillId="4" borderId="0" xfId="8" applyFont="1" applyFill="1" applyBorder="1" applyProtection="1"/>
    <xf numFmtId="0" fontId="31" fillId="4" borderId="0" xfId="14" applyFont="1" applyFill="1" applyAlignment="1" applyProtection="1">
      <alignment vertical="center"/>
    </xf>
    <xf numFmtId="4" fontId="0" fillId="9" borderId="18" xfId="0" applyNumberFormat="1" applyFill="1" applyBorder="1" applyProtection="1">
      <protection locked="0"/>
    </xf>
    <xf numFmtId="165" fontId="0" fillId="9" borderId="18" xfId="0" applyNumberFormat="1" applyFill="1" applyBorder="1" applyProtection="1">
      <protection locked="0"/>
    </xf>
    <xf numFmtId="0" fontId="4" fillId="4" borderId="7" xfId="0" applyFont="1" applyFill="1" applyBorder="1" applyAlignment="1">
      <alignment horizontal="left" wrapText="1"/>
    </xf>
    <xf numFmtId="0" fontId="4" fillId="4" borderId="6" xfId="0" applyFont="1" applyFill="1" applyBorder="1" applyAlignment="1">
      <alignment horizontal="left" wrapText="1"/>
    </xf>
    <xf numFmtId="0" fontId="4" fillId="4" borderId="8" xfId="0" applyFont="1" applyFill="1" applyBorder="1" applyAlignment="1">
      <alignment horizontal="left" wrapText="1"/>
    </xf>
    <xf numFmtId="0" fontId="22" fillId="0" borderId="1" xfId="0" applyFont="1" applyBorder="1" applyAlignment="1">
      <alignment horizontal="left" vertical="center" wrapText="1"/>
    </xf>
    <xf numFmtId="0" fontId="22" fillId="0" borderId="10" xfId="0" applyFont="1" applyBorder="1" applyAlignment="1">
      <alignment horizontal="left" vertical="center" wrapText="1"/>
    </xf>
    <xf numFmtId="0" fontId="4" fillId="4" borderId="7" xfId="0" applyFont="1" applyFill="1" applyBorder="1" applyAlignment="1">
      <alignment horizontal="left"/>
    </xf>
    <xf numFmtId="0" fontId="4" fillId="4" borderId="6" xfId="0" applyFont="1" applyFill="1" applyBorder="1" applyAlignment="1">
      <alignment horizontal="left"/>
    </xf>
    <xf numFmtId="0" fontId="4" fillId="4" borderId="8" xfId="0" applyFont="1" applyFill="1" applyBorder="1" applyAlignment="1">
      <alignment horizontal="left"/>
    </xf>
    <xf numFmtId="49" fontId="8" fillId="4" borderId="0" xfId="2" applyFont="1" applyFill="1">
      <alignment horizontal="left" vertical="top"/>
    </xf>
    <xf numFmtId="0" fontId="7" fillId="5" borderId="0" xfId="11" applyBorder="1" applyAlignment="1">
      <alignment horizontal="left" vertical="center" wrapText="1"/>
    </xf>
    <xf numFmtId="0" fontId="7" fillId="5" borderId="10" xfId="11" applyBorder="1" applyAlignment="1">
      <alignment horizontal="left" vertical="center" wrapText="1"/>
    </xf>
    <xf numFmtId="0" fontId="7" fillId="5" borderId="9" xfId="11" applyAlignment="1">
      <alignment horizontal="left" vertical="center" wrapText="1"/>
    </xf>
    <xf numFmtId="0" fontId="22" fillId="0" borderId="9" xfId="0" applyFont="1" applyBorder="1" applyAlignment="1">
      <alignment horizontal="center" vertical="center"/>
    </xf>
    <xf numFmtId="9" fontId="22" fillId="0" borderId="9" xfId="15" applyFont="1" applyFill="1" applyBorder="1" applyAlignment="1">
      <alignment horizontal="center" vertical="center"/>
    </xf>
    <xf numFmtId="0" fontId="4" fillId="4" borderId="9" xfId="0" applyFont="1" applyFill="1" applyBorder="1" applyAlignment="1">
      <alignment horizontal="left" vertical="center"/>
    </xf>
    <xf numFmtId="0" fontId="7" fillId="5" borderId="9" xfId="11" applyAlignment="1">
      <alignment horizontal="left" vertical="center"/>
    </xf>
    <xf numFmtId="49" fontId="11" fillId="4" borderId="0" xfId="12" applyNumberFormat="1" applyFill="1" applyBorder="1" applyAlignment="1">
      <alignment horizontal="left" vertical="top"/>
    </xf>
    <xf numFmtId="4" fontId="22" fillId="7" borderId="9" xfId="13" applyNumberFormat="1" applyFont="1" applyFill="1" applyAlignment="1">
      <alignment horizontal="left" vertical="center" wrapText="1"/>
      <protection locked="0"/>
    </xf>
    <xf numFmtId="0" fontId="22" fillId="7" borderId="9" xfId="13" applyFont="1" applyFill="1" applyAlignment="1">
      <alignment horizontal="left" vertical="center" wrapText="1"/>
      <protection locked="0"/>
    </xf>
    <xf numFmtId="0" fontId="7" fillId="5" borderId="9" xfId="11" applyAlignment="1">
      <alignment horizontal="center" vertical="center"/>
    </xf>
    <xf numFmtId="0" fontId="4" fillId="4" borderId="7" xfId="0" applyFont="1" applyFill="1" applyBorder="1" applyAlignment="1">
      <alignment horizontal="left" vertical="top"/>
    </xf>
    <xf numFmtId="0" fontId="4" fillId="4" borderId="6" xfId="0" applyFont="1" applyFill="1" applyBorder="1" applyAlignment="1">
      <alignment horizontal="left" vertical="top"/>
    </xf>
    <xf numFmtId="0" fontId="4" fillId="4" borderId="8" xfId="0" applyFont="1" applyFill="1" applyBorder="1" applyAlignment="1">
      <alignment horizontal="left" vertical="top"/>
    </xf>
    <xf numFmtId="49" fontId="30" fillId="4" borderId="0" xfId="9" applyNumberFormat="1" applyFont="1" applyFill="1" applyAlignment="1">
      <alignment horizontal="left" vertical="top"/>
    </xf>
    <xf numFmtId="0" fontId="23" fillId="4" borderId="0" xfId="0" applyFont="1" applyFill="1" applyAlignment="1">
      <alignment horizontal="left" vertical="top" wrapText="1"/>
    </xf>
    <xf numFmtId="0" fontId="13" fillId="4" borderId="0" xfId="0" applyFont="1" applyFill="1" applyAlignment="1">
      <alignment horizontal="left" vertical="center" wrapText="1"/>
    </xf>
    <xf numFmtId="0" fontId="4" fillId="4" borderId="7" xfId="0" applyFont="1" applyFill="1" applyBorder="1" applyAlignment="1">
      <alignment horizontal="left" vertical="center"/>
    </xf>
    <xf numFmtId="0" fontId="4" fillId="4" borderId="16" xfId="0" applyFont="1" applyFill="1" applyBorder="1" applyAlignment="1">
      <alignment horizontal="left" vertical="center"/>
    </xf>
    <xf numFmtId="0" fontId="4" fillId="0" borderId="9" xfId="0" applyFont="1" applyBorder="1" applyAlignment="1">
      <alignment horizontal="left" vertical="center"/>
    </xf>
    <xf numFmtId="0" fontId="7" fillId="5" borderId="9" xfId="11" applyAlignment="1">
      <alignment horizontal="center" vertical="center" wrapText="1"/>
    </xf>
  </cellXfs>
  <cellStyles count="17">
    <cellStyle name="Comma" xfId="8" builtinId="3"/>
    <cellStyle name="Eingabefeld" xfId="3" xr:uid="{00000000-0005-0000-0000-000002000000}"/>
    <cellStyle name="Ergebnisse" xfId="5" xr:uid="{00000000-0005-0000-0000-000003000000}"/>
    <cellStyle name="Formel übernehmen" xfId="7" xr:uid="{00000000-0005-0000-0000-000004000000}"/>
    <cellStyle name="Formelzeichen" xfId="4" xr:uid="{00000000-0005-0000-0000-000005000000}"/>
    <cellStyle name="Heading 1" xfId="10" builtinId="16" customBuiltin="1"/>
    <cellStyle name="Heading 2" xfId="11" builtinId="17" customBuiltin="1"/>
    <cellStyle name="Heading 3" xfId="12" builtinId="18" customBuiltin="1"/>
    <cellStyle name="Input" xfId="13" builtinId="20" customBuiltin="1"/>
    <cellStyle name="Komma 2" xfId="1" xr:uid="{00000000-0005-0000-0000-000007000000}"/>
    <cellStyle name="Methoden_Überschrift" xfId="2" xr:uid="{00000000-0005-0000-0000-000008000000}"/>
    <cellStyle name="Normal" xfId="0" builtinId="0"/>
    <cellStyle name="Output" xfId="16" builtinId="21" customBuiltin="1"/>
    <cellStyle name="Parameter_abbreviation" xfId="14" xr:uid="{00000000-0005-0000-0000-000009000000}"/>
    <cellStyle name="Percent" xfId="15" builtinId="5"/>
    <cellStyle name="Title" xfId="9" builtinId="15" customBuiltin="1"/>
    <cellStyle name="Werte" xfId="6" xr:uid="{00000000-0005-0000-0000-000010000000}"/>
  </cellStyles>
  <dxfs count="1">
    <dxf>
      <font>
        <color rgb="FFFF0000"/>
      </font>
    </dxf>
  </dxfs>
  <tableStyles count="0" defaultTableStyle="TableStyleMedium2" defaultPivotStyle="PivotStyleLight16"/>
  <colors>
    <mruColors>
      <color rgb="FFD6FEDE"/>
      <color rgb="FFC2FE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11</xdr:col>
      <xdr:colOff>342688</xdr:colOff>
      <xdr:row>49</xdr:row>
      <xdr:rowOff>13970</xdr:rowOff>
    </xdr:from>
    <xdr:to>
      <xdr:col>13</xdr:col>
      <xdr:colOff>95039</xdr:colOff>
      <xdr:row>51</xdr:row>
      <xdr:rowOff>173868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0957771" y="15031720"/>
          <a:ext cx="1416686" cy="584078"/>
        </a:xfrm>
        <a:prstGeom prst="rect">
          <a:avLst/>
        </a:prstGeom>
      </xdr:spPr>
    </xdr:pic>
    <xdr:clientData/>
  </xdr:twoCellAnchor>
  <xdr:twoCellAnchor editAs="oneCell">
    <xdr:from>
      <xdr:col>11</xdr:col>
      <xdr:colOff>368088</xdr:colOff>
      <xdr:row>51</xdr:row>
      <xdr:rowOff>187536</xdr:rowOff>
    </xdr:from>
    <xdr:to>
      <xdr:col>13</xdr:col>
      <xdr:colOff>129964</xdr:colOff>
      <xdr:row>54</xdr:row>
      <xdr:rowOff>146352</xdr:rowOff>
    </xdr:to>
    <xdr:pic>
      <xdr:nvPicPr>
        <xdr:cNvPr id="12" name="Picture 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a:stretch>
          <a:fillRect/>
        </a:stretch>
      </xdr:blipFill>
      <xdr:spPr>
        <a:xfrm>
          <a:off x="11237171" y="12284286"/>
          <a:ext cx="1412876" cy="572649"/>
        </a:xfrm>
        <a:prstGeom prst="rect">
          <a:avLst/>
        </a:prstGeom>
      </xdr:spPr>
    </xdr:pic>
    <xdr:clientData/>
  </xdr:twoCellAnchor>
  <xdr:twoCellAnchor editAs="oneCell">
    <xdr:from>
      <xdr:col>1</xdr:col>
      <xdr:colOff>253999</xdr:colOff>
      <xdr:row>0</xdr:row>
      <xdr:rowOff>74083</xdr:rowOff>
    </xdr:from>
    <xdr:to>
      <xdr:col>2</xdr:col>
      <xdr:colOff>1269828</xdr:colOff>
      <xdr:row>1</xdr:row>
      <xdr:rowOff>1344580</xdr:rowOff>
    </xdr:to>
    <xdr:pic>
      <xdr:nvPicPr>
        <xdr:cNvPr id="11" name="Grafik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2"/>
        <a:stretch>
          <a:fillRect/>
        </a:stretch>
      </xdr:blipFill>
      <xdr:spPr>
        <a:xfrm>
          <a:off x="359832" y="74083"/>
          <a:ext cx="2243496" cy="1609164"/>
        </a:xfrm>
        <a:prstGeom prst="rect">
          <a:avLst/>
        </a:prstGeom>
      </xdr:spPr>
    </xdr:pic>
    <xdr:clientData/>
  </xdr:twoCellAnchor>
  <xdr:twoCellAnchor editAs="oneCell">
    <xdr:from>
      <xdr:col>4</xdr:col>
      <xdr:colOff>285750</xdr:colOff>
      <xdr:row>48</xdr:row>
      <xdr:rowOff>52916</xdr:rowOff>
    </xdr:from>
    <xdr:to>
      <xdr:col>10</xdr:col>
      <xdr:colOff>254000</xdr:colOff>
      <xdr:row>51</xdr:row>
      <xdr:rowOff>122826</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4413250" y="11535833"/>
          <a:ext cx="5884333" cy="683743"/>
        </a:xfrm>
        <a:prstGeom prst="rect">
          <a:avLst/>
        </a:prstGeom>
      </xdr:spPr>
    </xdr:pic>
    <xdr:clientData/>
  </xdr:twoCellAnchor>
  <xdr:twoCellAnchor editAs="oneCell">
    <xdr:from>
      <xdr:col>4</xdr:col>
      <xdr:colOff>289984</xdr:colOff>
      <xdr:row>52</xdr:row>
      <xdr:rowOff>14817</xdr:rowOff>
    </xdr:from>
    <xdr:to>
      <xdr:col>10</xdr:col>
      <xdr:colOff>258234</xdr:colOff>
      <xdr:row>55</xdr:row>
      <xdr:rowOff>84726</xdr:rowOff>
    </xdr:to>
    <xdr:pic>
      <xdr:nvPicPr>
        <xdr:cNvPr id="13" name="Grafik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3"/>
        <a:stretch>
          <a:fillRect/>
        </a:stretch>
      </xdr:blipFill>
      <xdr:spPr>
        <a:xfrm>
          <a:off x="4417484" y="12312650"/>
          <a:ext cx="5884333" cy="683743"/>
        </a:xfrm>
        <a:prstGeom prst="rect">
          <a:avLst/>
        </a:prstGeom>
      </xdr:spPr>
    </xdr:pic>
    <xdr:clientData/>
  </xdr:twoCellAnchor>
  <xdr:twoCellAnchor editAs="oneCell">
    <xdr:from>
      <xdr:col>4</xdr:col>
      <xdr:colOff>264584</xdr:colOff>
      <xdr:row>58</xdr:row>
      <xdr:rowOff>52918</xdr:rowOff>
    </xdr:from>
    <xdr:to>
      <xdr:col>11</xdr:col>
      <xdr:colOff>412751</xdr:colOff>
      <xdr:row>60</xdr:row>
      <xdr:rowOff>39009</xdr:rowOff>
    </xdr:to>
    <xdr:pic>
      <xdr:nvPicPr>
        <xdr:cNvPr id="6" name="Grafik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4"/>
        <a:stretch>
          <a:fillRect/>
        </a:stretch>
      </xdr:blipFill>
      <xdr:spPr>
        <a:xfrm>
          <a:off x="4392084" y="13578418"/>
          <a:ext cx="6889750" cy="420008"/>
        </a:xfrm>
        <a:prstGeom prst="rect">
          <a:avLst/>
        </a:prstGeom>
      </xdr:spPr>
    </xdr:pic>
    <xdr:clientData/>
  </xdr:twoCellAnchor>
  <xdr:twoCellAnchor editAs="oneCell">
    <xdr:from>
      <xdr:col>4</xdr:col>
      <xdr:colOff>264584</xdr:colOff>
      <xdr:row>55</xdr:row>
      <xdr:rowOff>169335</xdr:rowOff>
    </xdr:from>
    <xdr:to>
      <xdr:col>11</xdr:col>
      <xdr:colOff>421273</xdr:colOff>
      <xdr:row>57</xdr:row>
      <xdr:rowOff>157370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5"/>
        <a:stretch>
          <a:fillRect/>
        </a:stretch>
      </xdr:blipFill>
      <xdr:spPr>
        <a:xfrm>
          <a:off x="4389323" y="12941118"/>
          <a:ext cx="6907015" cy="393882"/>
        </a:xfrm>
        <a:prstGeom prst="rect">
          <a:avLst/>
        </a:prstGeom>
      </xdr:spPr>
    </xdr:pic>
    <xdr:clientData/>
  </xdr:twoCellAnchor>
</xdr:wsDr>
</file>

<file path=xl/theme/theme1.xml><?xml version="1.0" encoding="utf-8"?>
<a:theme xmlns:a="http://schemas.openxmlformats.org/drawingml/2006/main" name="streamSAVE">
  <a:themeElements>
    <a:clrScheme name="streamSAVE_Excel">
      <a:dk1>
        <a:sysClr val="windowText" lastClr="000000"/>
      </a:dk1>
      <a:lt1>
        <a:sysClr val="window" lastClr="FFFFFF"/>
      </a:lt1>
      <a:dk2>
        <a:srgbClr val="055D6E"/>
      </a:dk2>
      <a:lt2>
        <a:srgbClr val="E7E6E6"/>
      </a:lt2>
      <a:accent1>
        <a:srgbClr val="0CBADC"/>
      </a:accent1>
      <a:accent2>
        <a:srgbClr val="04C56C"/>
      </a:accent2>
      <a:accent3>
        <a:srgbClr val="CCCC00"/>
      </a:accent3>
      <a:accent4>
        <a:srgbClr val="E24304"/>
      </a:accent4>
      <a:accent5>
        <a:srgbClr val="088BA5"/>
      </a:accent5>
      <a:accent6>
        <a:srgbClr val="E7E6E6"/>
      </a:accent6>
      <a:hlink>
        <a:srgbClr val="0563C1"/>
      </a:hlink>
      <a:folHlink>
        <a:srgbClr val="954F72"/>
      </a:folHlink>
    </a:clrScheme>
    <a:fontScheme name="streamSAVE">
      <a:majorFont>
        <a:latin typeface="Franklin Gothic Medium"/>
        <a:ea typeface=""/>
        <a:cs typeface=""/>
      </a:majorFont>
      <a:minorFont>
        <a:latin typeface="Franklin Gothic Book"/>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U79"/>
  <sheetViews>
    <sheetView showGridLines="0" tabSelected="1" zoomScaleNormal="100" workbookViewId="0">
      <selection activeCell="C5" sqref="C5"/>
    </sheetView>
  </sheetViews>
  <sheetFormatPr defaultColWidth="11.5546875" defaultRowHeight="15.75"/>
  <cols>
    <col min="1" max="1" width="1.21875" customWidth="1"/>
    <col min="2" max="2" width="14.33203125" customWidth="1"/>
    <col min="3" max="3" width="23.77734375" customWidth="1"/>
    <col min="4" max="4" width="8.77734375" bestFit="1" customWidth="1"/>
    <col min="5" max="5" width="25.33203125" customWidth="1"/>
    <col min="6" max="6" width="9.44140625" bestFit="1" customWidth="1"/>
    <col min="7" max="7" width="5.33203125" customWidth="1"/>
    <col min="8" max="13" width="9.6640625" customWidth="1"/>
    <col min="14" max="14" width="11.33203125" customWidth="1"/>
    <col min="15" max="15" width="9.6640625" customWidth="1"/>
    <col min="17" max="17" width="14.21875" bestFit="1" customWidth="1"/>
  </cols>
  <sheetData>
    <row r="1" spans="1:20" ht="27">
      <c r="A1" s="2"/>
      <c r="B1" s="2"/>
      <c r="C1" s="56"/>
      <c r="D1" s="106" t="s">
        <v>149</v>
      </c>
      <c r="E1" s="106"/>
      <c r="F1" s="106"/>
      <c r="G1" s="106"/>
      <c r="H1" s="106"/>
      <c r="I1" s="106"/>
      <c r="J1" s="106"/>
      <c r="K1" s="106"/>
      <c r="L1" s="106"/>
      <c r="M1" s="106"/>
      <c r="N1" s="106"/>
      <c r="O1" s="2"/>
      <c r="Q1" s="48"/>
      <c r="T1" s="48"/>
    </row>
    <row r="2" spans="1:20" ht="122.25" customHeight="1">
      <c r="A2" s="2"/>
      <c r="B2" s="2"/>
      <c r="C2" s="57"/>
      <c r="D2" s="107" t="s">
        <v>0</v>
      </c>
      <c r="E2" s="107"/>
      <c r="F2" s="107"/>
      <c r="G2" s="107"/>
      <c r="H2" s="107"/>
      <c r="I2" s="107"/>
      <c r="J2" s="107"/>
      <c r="K2" s="107"/>
      <c r="L2" s="107"/>
      <c r="M2" s="107"/>
      <c r="N2" s="107"/>
      <c r="Q2" s="48"/>
      <c r="T2" s="48"/>
    </row>
    <row r="3" spans="1:20" ht="19.5">
      <c r="A3" s="2"/>
      <c r="B3" s="91" t="s">
        <v>1</v>
      </c>
      <c r="C3" s="91"/>
      <c r="D3" s="91"/>
      <c r="E3" s="91"/>
      <c r="F3" s="91"/>
      <c r="G3" s="91"/>
      <c r="H3" s="1"/>
      <c r="I3" s="1"/>
      <c r="J3" s="1"/>
      <c r="K3" s="1"/>
      <c r="L3" s="1"/>
      <c r="M3" s="1"/>
      <c r="N3" s="1"/>
      <c r="O3" s="1"/>
      <c r="Q3" s="47"/>
      <c r="T3" s="46"/>
    </row>
    <row r="4" spans="1:20" ht="19.5">
      <c r="A4" s="2"/>
      <c r="B4" s="10"/>
      <c r="C4" s="10"/>
      <c r="D4" s="10"/>
      <c r="E4" s="10"/>
      <c r="F4" s="10"/>
      <c r="G4" s="10"/>
      <c r="H4" s="1"/>
      <c r="I4" s="1"/>
      <c r="J4" s="1"/>
      <c r="K4" s="1"/>
      <c r="L4" s="1"/>
      <c r="M4" s="1"/>
      <c r="N4" s="1"/>
      <c r="O4" s="1"/>
    </row>
    <row r="5" spans="1:20" ht="30.75" customHeight="1">
      <c r="A5" s="2"/>
      <c r="B5" s="12" t="s">
        <v>62</v>
      </c>
      <c r="C5" s="66"/>
      <c r="D5" s="11"/>
      <c r="E5" s="108" t="s">
        <v>134</v>
      </c>
      <c r="F5" s="108"/>
      <c r="G5" s="108"/>
      <c r="H5" s="108"/>
      <c r="I5" s="108"/>
      <c r="J5" s="108"/>
      <c r="K5" s="108"/>
      <c r="L5" s="108"/>
      <c r="M5" s="108"/>
      <c r="N5" s="108"/>
      <c r="O5" s="5"/>
      <c r="Q5" s="46"/>
      <c r="T5" s="46"/>
    </row>
    <row r="6" spans="1:20">
      <c r="A6" s="2"/>
      <c r="B6" s="13"/>
      <c r="C6" s="2"/>
      <c r="D6" s="4"/>
      <c r="E6" s="2"/>
      <c r="F6" s="2"/>
      <c r="G6" s="5"/>
      <c r="H6" s="5"/>
      <c r="I6" s="5"/>
      <c r="J6" s="5"/>
      <c r="K6" s="5"/>
      <c r="L6" s="5"/>
      <c r="M6" s="5"/>
      <c r="N6" s="5"/>
      <c r="O6" s="5"/>
      <c r="Q6" s="47"/>
      <c r="T6" s="46"/>
    </row>
    <row r="7" spans="1:20">
      <c r="A7" s="2"/>
      <c r="B7" s="14"/>
      <c r="C7" s="102" t="s">
        <v>3</v>
      </c>
      <c r="D7" s="102"/>
      <c r="E7" s="102"/>
      <c r="F7" s="102"/>
      <c r="G7" s="5"/>
      <c r="H7" s="5"/>
      <c r="I7" s="5"/>
      <c r="J7" s="5"/>
      <c r="K7" s="5"/>
      <c r="L7" s="5"/>
      <c r="M7" s="5"/>
      <c r="N7" s="5"/>
      <c r="O7" s="5"/>
    </row>
    <row r="8" spans="1:20">
      <c r="A8" s="2"/>
      <c r="B8" s="14"/>
      <c r="C8" s="36" t="s">
        <v>4</v>
      </c>
      <c r="D8" s="36" t="s">
        <v>5</v>
      </c>
      <c r="E8" s="36" t="s">
        <v>6</v>
      </c>
      <c r="F8" s="36" t="s">
        <v>5</v>
      </c>
      <c r="G8" s="5"/>
      <c r="H8" s="16" t="s">
        <v>7</v>
      </c>
      <c r="I8" s="16"/>
      <c r="J8" s="16"/>
      <c r="K8" s="16"/>
      <c r="L8" s="16"/>
      <c r="M8" s="16"/>
      <c r="N8" s="16"/>
      <c r="O8" s="5"/>
      <c r="Q8" s="46"/>
      <c r="T8" s="46"/>
    </row>
    <row r="9" spans="1:20">
      <c r="A9" s="2"/>
      <c r="B9" s="14"/>
      <c r="C9" s="75"/>
      <c r="D9" s="65">
        <v>1</v>
      </c>
      <c r="E9" s="75"/>
      <c r="F9" s="65">
        <v>1</v>
      </c>
      <c r="G9" s="5"/>
      <c r="H9" s="88" t="s">
        <v>9</v>
      </c>
      <c r="I9" s="89"/>
      <c r="J9" s="89"/>
      <c r="K9" s="89"/>
      <c r="L9" s="89"/>
      <c r="M9" s="89"/>
      <c r="N9" s="90"/>
      <c r="O9" s="5"/>
      <c r="Q9" s="46"/>
      <c r="T9" s="46"/>
    </row>
    <row r="10" spans="1:20">
      <c r="A10" s="2"/>
      <c r="B10" s="14"/>
      <c r="C10" s="75"/>
      <c r="D10" s="65">
        <v>0</v>
      </c>
      <c r="E10" s="75"/>
      <c r="F10" s="65">
        <v>0</v>
      </c>
      <c r="G10" s="5"/>
      <c r="H10" s="88" t="s">
        <v>9</v>
      </c>
      <c r="I10" s="89"/>
      <c r="J10" s="89"/>
      <c r="K10" s="89"/>
      <c r="L10" s="89"/>
      <c r="M10" s="89"/>
      <c r="N10" s="90"/>
      <c r="O10" s="5"/>
      <c r="Q10" s="47"/>
      <c r="T10" s="46"/>
    </row>
    <row r="11" spans="1:20">
      <c r="A11" s="2"/>
      <c r="B11" s="14"/>
      <c r="C11" s="75"/>
      <c r="D11" s="65">
        <v>0</v>
      </c>
      <c r="E11" s="75"/>
      <c r="F11" s="65">
        <v>0</v>
      </c>
      <c r="G11" s="5"/>
      <c r="H11" s="88" t="s">
        <v>9</v>
      </c>
      <c r="I11" s="89"/>
      <c r="J11" s="89"/>
      <c r="K11" s="89"/>
      <c r="L11" s="89"/>
      <c r="M11" s="89"/>
      <c r="N11" s="90"/>
      <c r="O11" s="5"/>
    </row>
    <row r="12" spans="1:20">
      <c r="A12" s="2"/>
      <c r="B12" s="14"/>
      <c r="C12" s="75"/>
      <c r="D12" s="65">
        <v>0</v>
      </c>
      <c r="E12" s="75"/>
      <c r="F12" s="65">
        <v>0</v>
      </c>
      <c r="G12" s="5"/>
      <c r="H12" s="88" t="s">
        <v>9</v>
      </c>
      <c r="I12" s="89"/>
      <c r="J12" s="89"/>
      <c r="K12" s="89"/>
      <c r="L12" s="89"/>
      <c r="M12" s="89"/>
      <c r="N12" s="90"/>
      <c r="O12" s="5"/>
    </row>
    <row r="13" spans="1:20">
      <c r="A13" s="2"/>
      <c r="B13" s="14"/>
      <c r="C13" s="75"/>
      <c r="D13" s="65">
        <v>0</v>
      </c>
      <c r="E13" s="75"/>
      <c r="F13" s="65">
        <v>0</v>
      </c>
      <c r="G13" s="5"/>
      <c r="H13" s="88" t="s">
        <v>9</v>
      </c>
      <c r="I13" s="89"/>
      <c r="J13" s="89"/>
      <c r="K13" s="89"/>
      <c r="L13" s="89"/>
      <c r="M13" s="89"/>
      <c r="N13" s="90"/>
      <c r="O13" s="5"/>
    </row>
    <row r="14" spans="1:20">
      <c r="A14" s="2"/>
      <c r="B14" s="14"/>
      <c r="C14" s="76" t="s">
        <v>10</v>
      </c>
      <c r="D14" s="77">
        <f>SUM(D9:D13)</f>
        <v>1</v>
      </c>
      <c r="E14" s="76" t="s">
        <v>10</v>
      </c>
      <c r="F14" s="77">
        <f>SUM(F9:F13)</f>
        <v>1</v>
      </c>
      <c r="G14" s="5"/>
      <c r="H14" s="33" t="s">
        <v>11</v>
      </c>
      <c r="I14" s="34"/>
      <c r="J14" s="34"/>
      <c r="K14" s="34"/>
      <c r="L14" s="34"/>
      <c r="M14" s="34"/>
      <c r="N14" s="35"/>
      <c r="O14" s="5"/>
    </row>
    <row r="15" spans="1:20" ht="17.25">
      <c r="A15" s="2"/>
      <c r="B15" s="2"/>
      <c r="C15" s="78" t="s">
        <v>12</v>
      </c>
      <c r="D15" s="79">
        <f>IF($C$5="National values",(IFERROR($D$9*INDEX('National Values'!$C$3:$C$37,MATCH($C$9,'National Values'!$A$3:$A$37,0)),0)+IFERROR($D$10*INDEX('National Values'!$C$3:$C$37,MATCH($C$10,'National Values'!$A$3:$A$37,0)),0)+IFERROR($D$11*INDEX('National Values'!$C$3:$C$37,MATCH($C$11,'National Values'!$A$3:$A$37,0)),0)+IFERROR($D$12*INDEX('National Values'!$C$3:$C$37,MATCH($C$12,'National Values'!$A$3:$A$37,0)),0)+IFERROR($D$13*INDEX('National Values'!$C$3:$C$37,MATCH($C$13,'National Values'!$A$3:$A$37,0)),0)),(IFERROR($D$9*INDEX('EU Values'!$C$3:$C$37,MATCH($C$9,'EU Values'!$A$3:$A$37,0)),0)+IFERROR($D$10*INDEX('EU Values'!$C$3:$C$37,MATCH($C$10,'EU Values'!$A$3:$A$37,0)),0)+IFERROR($D$11*INDEX('EU Values'!$C$3:$C$37,MATCH($C$11,'EU Values'!$A$3:$A$37,0)),0)+IFERROR($D$12*INDEX('EU Values'!$C$3:$C$37,MATCH($C$12,'EU Values'!$A$3:$A$37,0)),0)+IFERROR($D$13*INDEX('EU Values'!$C$3:$C$37,MATCH($C$13,'EU Values'!$A$3:$A$37,0)),0)))</f>
        <v>0</v>
      </c>
      <c r="E15" s="78" t="s">
        <v>13</v>
      </c>
      <c r="F15" s="79">
        <f>IF($C$5="National values",IFERROR($F$9*INDEX('National Values'!$C$3:$C$37,MATCH($E$9,'National Values'!$A$3:$A$37,0)),0)+IFERROR($F$10*INDEX('National Values'!$C$3:$C$37,MATCH($E$10,'National Values'!$A$3:$A$37,0)),0)+IFERROR($F$11*INDEX('National Values'!$C$3:$C$37,MATCH($E$11,'National Values'!$A$3:$A$37,0)),0)+IFERROR($F$12*INDEX('National Values'!$C$3:$C$37,MATCH($E$12,'National Values'!$A$3:$A$37,0)),0)+IFERROR($F$13*INDEX('National Values'!$C$3:$C$37,MATCH($E$13,'National Values'!$A$3:$A$37,0)),0),IFERROR($F$9*INDEX('EU Values'!$C$3:$C$37,MATCH($E$9,'EU Values'!$A$3:$A$37,0)),0)+IFERROR($F$10*INDEX('EU Values'!$C$3:$C$37,MATCH($E$10,'EU Values'!$A$3:$A$37,0)),0)+IFERROR($F$11*INDEX('EU Values'!$C$3:$C$37,MATCH($E$11,'EU Values'!$A$3:$A$37,0)),0)+IFERROR($F$12*INDEX('EU Values'!$C$3:$C$37,MATCH($E$12,'EU Values'!$A$3:$A$37,0)),0)+IFERROR($F$13*INDEX('EU Values'!$C$3:$C$37,MATCH($E$13,'EU Values'!$A$3:$A$37,0)),0))</f>
        <v>0</v>
      </c>
      <c r="G15" s="2"/>
      <c r="H15" s="103" t="s">
        <v>14</v>
      </c>
      <c r="I15" s="104"/>
      <c r="J15" s="104"/>
      <c r="K15" s="104"/>
      <c r="L15" s="104"/>
      <c r="M15" s="104"/>
      <c r="N15" s="105"/>
      <c r="O15" s="4"/>
    </row>
    <row r="16" spans="1:20" ht="17.25">
      <c r="A16" s="2"/>
      <c r="B16" s="2"/>
      <c r="C16" s="78" t="s">
        <v>15</v>
      </c>
      <c r="D16" s="79">
        <f>IF($C$5="National values",(IFERROR($D$9*INDEX('National Values'!$B$3:$B$37,MATCH($C$9,'National Values'!$A$3:$A$37,0)),0)+IFERROR($D$10*INDEX('National Values'!$B$3:$B$37,MATCH($C$10,'National Values'!$A$3:$A$37,0)),0)+IFERROR($D$11*INDEX('National Values'!$B$3:$B$37,MATCH($C$11,'National Values'!$A$3:$A$37,0)),0)+IFERROR($D$12*INDEX('National Values'!$B$3:$B$37,MATCH($C$12,'National Values'!$A$3:$A$37,0)),0)+IFERROR($D$13*INDEX('National Values'!$B$3:$B$37,MATCH($C$13,'National Values'!$A$3:$A$37,0)),0)),(IFERROR($D$9*INDEX('EU Values'!$B$3:$B$37,MATCH($C$9,'EU Values'!$A$3:$A$37,0)),0)+IFERROR($D$10*INDEX('EU Values'!$B$3:$B$37,MATCH($C$10,'EU Values'!$A$3:$A$37,0)),0)+IFERROR($D$11*INDEX('EU Values'!$B$3:$B$37,MATCH($C$11,'EU Values'!$A$3:$A$37,0)),0)+IFERROR($D$12*INDEX('EU Values'!$B$3:$B$37,MATCH($C$12,'EU Values'!$A$3:$A$37,0)),0)+IFERROR($D$13*INDEX('EU Values'!$B$3:$B$37,MATCH($C$13,'EU Values'!$A$3:$A$37,0)),0)))</f>
        <v>0</v>
      </c>
      <c r="E16" s="78" t="s">
        <v>16</v>
      </c>
      <c r="F16" s="79">
        <f>IF($C$5="National values",IFERROR($F$9*INDEX('National Values'!$B$3:$B$37,MATCH($E$9,'National Values'!$A$3:$A$37,0)),0)+IFERROR($F$10*INDEX('National Values'!$B$3:$B$37,MATCH($E$10,'National Values'!$A$3:$A$37,0)),0)+IFERROR($F$11*INDEX('National Values'!$B$3:$B$37,MATCH($E$11,'National Values'!$A$3:$A$37,0)),0)+IFERROR($F$12*INDEX('National Values'!$B$3:$B$37,MATCH($E$12,'National Values'!$A$3:$A$37,0)),0)+IFERROR($F$13*INDEX('National Values'!$B$3:$B$37,MATCH($E$13,'National Values'!$A$3:$A$37,0)),0),IFERROR($F$9*INDEX('EU Values'!$B$3:$B$37,MATCH($E$9,'EU Values'!$A$3:$A$37,0)),0)+IFERROR($F$10*INDEX('EU Values'!$B$3:$B$37,MATCH($E$10,'EU Values'!$A$3:$A$37,0)),0)+IFERROR($F$11*INDEX('EU Values'!$B$3:$B$37,MATCH($E$11,'EU Values'!$A$3:$A$37,0)),0)+IFERROR($F$12*INDEX('EU Values'!$B$3:$B$37,MATCH($E$12,'EU Values'!$A$3:$A$37,0)),0)+IFERROR($F$13*INDEX('EU Values'!$B$3:$B$37,MATCH($E$13,'EU Values'!$A$3:$A$37,0)),0))</f>
        <v>0</v>
      </c>
      <c r="G16" s="2"/>
      <c r="H16" s="103" t="s">
        <v>17</v>
      </c>
      <c r="I16" s="104"/>
      <c r="J16" s="104"/>
      <c r="K16" s="104"/>
      <c r="L16" s="104"/>
      <c r="M16" s="104"/>
      <c r="N16" s="105"/>
      <c r="O16" s="4"/>
    </row>
    <row r="17" spans="1:20">
      <c r="A17" s="2"/>
      <c r="B17" s="2"/>
      <c r="C17" s="12"/>
      <c r="D17" s="6"/>
      <c r="E17" s="12"/>
      <c r="F17" s="6"/>
      <c r="G17" s="2"/>
      <c r="H17" s="20"/>
      <c r="I17" s="20"/>
      <c r="J17" s="20"/>
      <c r="K17" s="20"/>
      <c r="L17" s="20"/>
      <c r="M17" s="20"/>
      <c r="N17" s="20"/>
      <c r="O17" s="4"/>
    </row>
    <row r="18" spans="1:20">
      <c r="A18" s="2"/>
      <c r="B18" s="37"/>
      <c r="C18" s="36" t="s">
        <v>152</v>
      </c>
      <c r="D18" s="36" t="s">
        <v>18</v>
      </c>
      <c r="E18" s="36" t="s">
        <v>2</v>
      </c>
      <c r="F18" s="36" t="s">
        <v>18</v>
      </c>
      <c r="G18" s="37"/>
      <c r="H18" s="21" t="s">
        <v>7</v>
      </c>
      <c r="I18" s="22"/>
      <c r="J18" s="22"/>
      <c r="K18" s="22"/>
      <c r="L18" s="22"/>
      <c r="M18" s="22"/>
      <c r="N18" s="23"/>
      <c r="O18" s="37"/>
      <c r="Q18" s="48"/>
      <c r="T18" s="48"/>
    </row>
    <row r="19" spans="1:20" ht="18.75">
      <c r="A19" s="2"/>
      <c r="B19" s="29" t="s">
        <v>20</v>
      </c>
      <c r="C19" s="67"/>
      <c r="D19" s="39" t="s">
        <v>155</v>
      </c>
      <c r="E19" s="67"/>
      <c r="F19" s="25" t="s">
        <v>155</v>
      </c>
      <c r="G19" s="37"/>
      <c r="H19" s="32" t="s">
        <v>22</v>
      </c>
      <c r="I19" s="19"/>
      <c r="J19" s="19"/>
      <c r="K19" s="19"/>
      <c r="L19" s="19"/>
      <c r="M19" s="19"/>
      <c r="N19" s="26"/>
      <c r="O19" s="37"/>
      <c r="Q19" s="48"/>
      <c r="T19" s="48"/>
    </row>
    <row r="20" spans="1:20" ht="18.75">
      <c r="A20" s="2"/>
      <c r="B20" s="29" t="s">
        <v>23</v>
      </c>
      <c r="C20" s="67"/>
      <c r="D20" s="39" t="s">
        <v>155</v>
      </c>
      <c r="E20" s="67"/>
      <c r="F20" s="25" t="s">
        <v>155</v>
      </c>
      <c r="G20" s="37"/>
      <c r="H20" s="109" t="s">
        <v>24</v>
      </c>
      <c r="I20" s="109"/>
      <c r="J20" s="109"/>
      <c r="K20" s="109"/>
      <c r="L20" s="109"/>
      <c r="M20" s="109"/>
      <c r="N20" s="110"/>
      <c r="O20" s="37"/>
      <c r="Q20" s="48"/>
      <c r="T20" s="48"/>
    </row>
    <row r="21" spans="1:20" ht="18.75">
      <c r="A21" s="2"/>
      <c r="B21" s="29" t="s">
        <v>25</v>
      </c>
      <c r="C21" s="67"/>
      <c r="D21" s="39" t="s">
        <v>26</v>
      </c>
      <c r="E21" s="67"/>
      <c r="F21" s="25" t="s">
        <v>26</v>
      </c>
      <c r="G21" s="37"/>
      <c r="H21" s="109" t="s">
        <v>124</v>
      </c>
      <c r="I21" s="109"/>
      <c r="J21" s="109"/>
      <c r="K21" s="109"/>
      <c r="L21" s="109"/>
      <c r="M21" s="109"/>
      <c r="N21" s="110"/>
      <c r="O21" s="37"/>
      <c r="Q21" s="48"/>
      <c r="T21" s="48"/>
    </row>
    <row r="22" spans="1:20" ht="18.75">
      <c r="A22" s="2"/>
      <c r="B22" s="29" t="s">
        <v>27</v>
      </c>
      <c r="C22" s="68"/>
      <c r="D22" s="39" t="s">
        <v>26</v>
      </c>
      <c r="E22" s="31">
        <f>ROUND(E21/IF(E21&lt;=30,'EU Values'!B45,IF(AND(E21&gt;30,E21&lt;=75),'EU Values'!B46,IF(AND(E21&gt;75,E21&lt;=105),'EU Values'!B47,IF(AND(E21&gt;105,E21&lt;=405),'EU Values'!B48,IF(E21&gt;405,'EU Values'!B49,1))))),2)</f>
        <v>0</v>
      </c>
      <c r="F22" s="25" t="s">
        <v>26</v>
      </c>
      <c r="G22" s="37"/>
      <c r="H22" s="111" t="s">
        <v>28</v>
      </c>
      <c r="I22" s="111"/>
      <c r="J22" s="111"/>
      <c r="K22" s="111"/>
      <c r="L22" s="111"/>
      <c r="M22" s="111"/>
      <c r="N22" s="111"/>
      <c r="O22" s="37"/>
      <c r="Q22" s="48"/>
      <c r="T22" s="48"/>
    </row>
    <row r="23" spans="1:20" ht="18.75">
      <c r="A23" s="2"/>
      <c r="B23" s="29" t="s">
        <v>29</v>
      </c>
      <c r="C23" s="67"/>
      <c r="D23" s="39" t="s">
        <v>26</v>
      </c>
      <c r="E23" s="67"/>
      <c r="F23" s="25" t="s">
        <v>26</v>
      </c>
      <c r="G23" s="37"/>
      <c r="H23" s="109" t="s">
        <v>30</v>
      </c>
      <c r="I23" s="109"/>
      <c r="J23" s="109"/>
      <c r="K23" s="109"/>
      <c r="L23" s="109"/>
      <c r="M23" s="109"/>
      <c r="N23" s="110"/>
      <c r="O23" s="37"/>
      <c r="Q23" s="48"/>
      <c r="T23" s="48"/>
    </row>
    <row r="24" spans="1:20" ht="17.25">
      <c r="A24" s="2"/>
      <c r="B24" s="38" t="s">
        <v>111</v>
      </c>
      <c r="C24" s="68"/>
      <c r="D24" s="39" t="s">
        <v>155</v>
      </c>
      <c r="E24" s="31">
        <f>'EU Values'!B40</f>
        <v>1</v>
      </c>
      <c r="F24" s="39" t="s">
        <v>155</v>
      </c>
      <c r="G24" s="2"/>
      <c r="H24" s="103" t="s">
        <v>112</v>
      </c>
      <c r="I24" s="104"/>
      <c r="J24" s="104"/>
      <c r="K24" s="104"/>
      <c r="L24" s="104"/>
      <c r="M24" s="104"/>
      <c r="N24" s="105"/>
      <c r="O24" s="4"/>
    </row>
    <row r="25" spans="1:20" ht="17.25">
      <c r="A25" s="2"/>
      <c r="B25" s="38" t="s">
        <v>120</v>
      </c>
      <c r="C25" s="67"/>
      <c r="D25" s="39" t="s">
        <v>103</v>
      </c>
      <c r="E25" s="55">
        <f>'EU Values'!$B$41</f>
        <v>4015</v>
      </c>
      <c r="F25" s="39" t="s">
        <v>103</v>
      </c>
      <c r="G25" s="2"/>
      <c r="H25" s="40" t="s">
        <v>122</v>
      </c>
      <c r="I25" s="41"/>
      <c r="J25" s="41"/>
      <c r="K25" s="41"/>
      <c r="L25" s="41"/>
      <c r="M25" s="41"/>
      <c r="N25" s="42"/>
      <c r="O25" s="4"/>
    </row>
    <row r="26" spans="1:20" ht="17.25">
      <c r="A26" s="2"/>
      <c r="B26" s="38" t="s">
        <v>121</v>
      </c>
      <c r="C26" s="67"/>
      <c r="D26" s="39" t="s">
        <v>103</v>
      </c>
      <c r="E26" s="55">
        <f>'EU Values'!$B$41</f>
        <v>4015</v>
      </c>
      <c r="F26" s="39" t="s">
        <v>103</v>
      </c>
      <c r="G26" s="2"/>
      <c r="H26" s="40" t="s">
        <v>123</v>
      </c>
      <c r="I26" s="41"/>
      <c r="J26" s="41"/>
      <c r="K26" s="41"/>
      <c r="L26" s="41"/>
      <c r="M26" s="41"/>
      <c r="N26" s="42"/>
      <c r="O26" s="4"/>
    </row>
    <row r="27" spans="1:20">
      <c r="A27" s="2"/>
      <c r="B27" s="45"/>
      <c r="C27" s="45"/>
      <c r="D27" s="45"/>
      <c r="E27" s="45"/>
      <c r="F27" s="45"/>
      <c r="G27" s="45"/>
      <c r="H27" s="45"/>
      <c r="I27" s="45"/>
      <c r="J27" s="45"/>
      <c r="K27" s="45"/>
      <c r="L27" s="45"/>
      <c r="M27" s="45"/>
      <c r="N27" s="45"/>
      <c r="O27" s="45"/>
      <c r="Q27" s="48"/>
      <c r="T27" s="48"/>
    </row>
    <row r="28" spans="1:20">
      <c r="A28" s="2"/>
      <c r="B28" s="45"/>
      <c r="C28" s="80" t="s">
        <v>153</v>
      </c>
      <c r="D28" s="45"/>
      <c r="E28" s="45"/>
      <c r="F28" s="45"/>
      <c r="G28" s="45"/>
      <c r="H28" s="45"/>
      <c r="I28" s="45"/>
      <c r="J28" s="45"/>
      <c r="K28" s="45"/>
      <c r="L28" s="45"/>
      <c r="M28" s="45"/>
      <c r="N28" s="45"/>
      <c r="O28" s="45"/>
      <c r="Q28" s="48"/>
      <c r="T28" s="48"/>
    </row>
    <row r="29" spans="1:20">
      <c r="A29" s="2"/>
      <c r="B29" s="45"/>
      <c r="C29" s="45"/>
      <c r="D29" s="45"/>
      <c r="E29" s="45"/>
      <c r="F29" s="45"/>
      <c r="G29" s="45"/>
      <c r="H29" s="45"/>
      <c r="I29" s="45"/>
      <c r="J29" s="45"/>
      <c r="K29" s="45"/>
      <c r="L29" s="45"/>
      <c r="M29" s="45"/>
      <c r="N29" s="45"/>
      <c r="O29" s="45"/>
      <c r="Q29" s="48"/>
      <c r="T29" s="48"/>
    </row>
    <row r="30" spans="1:20">
      <c r="A30" s="2"/>
      <c r="B30" s="37"/>
      <c r="C30" s="36" t="s">
        <v>152</v>
      </c>
      <c r="D30" s="36" t="s">
        <v>18</v>
      </c>
      <c r="E30" s="36" t="s">
        <v>2</v>
      </c>
      <c r="F30" s="36" t="s">
        <v>18</v>
      </c>
      <c r="G30" s="37"/>
      <c r="H30" s="98" t="s">
        <v>7</v>
      </c>
      <c r="I30" s="98"/>
      <c r="J30" s="98"/>
      <c r="K30" s="98"/>
      <c r="L30" s="98"/>
      <c r="M30" s="98"/>
      <c r="N30" s="98"/>
      <c r="O30" s="37"/>
      <c r="Q30" s="48"/>
      <c r="T30" s="48"/>
    </row>
    <row r="31" spans="1:20" ht="18.75">
      <c r="A31" s="2"/>
      <c r="B31" s="30" t="s">
        <v>31</v>
      </c>
      <c r="C31" s="69">
        <v>0</v>
      </c>
      <c r="D31" s="95" t="s">
        <v>32</v>
      </c>
      <c r="E31" s="69">
        <v>0</v>
      </c>
      <c r="F31" s="95" t="s">
        <v>32</v>
      </c>
      <c r="G31" s="37"/>
      <c r="H31" s="97" t="s">
        <v>147</v>
      </c>
      <c r="I31" s="97"/>
      <c r="J31" s="97"/>
      <c r="K31" s="97"/>
      <c r="L31" s="97"/>
      <c r="M31" s="97"/>
      <c r="N31" s="97"/>
      <c r="O31" s="37"/>
      <c r="Q31" s="48"/>
      <c r="T31" s="48"/>
    </row>
    <row r="32" spans="1:20" ht="18.75">
      <c r="A32" s="2"/>
      <c r="B32" s="30" t="s">
        <v>33</v>
      </c>
      <c r="C32" s="69">
        <v>0</v>
      </c>
      <c r="D32" s="95"/>
      <c r="E32" s="69">
        <v>0</v>
      </c>
      <c r="F32" s="95"/>
      <c r="G32" s="37"/>
      <c r="H32" s="97"/>
      <c r="I32" s="97"/>
      <c r="J32" s="97"/>
      <c r="K32" s="97"/>
      <c r="L32" s="97"/>
      <c r="M32" s="97"/>
      <c r="N32" s="97"/>
      <c r="O32" s="37"/>
      <c r="Q32" s="48"/>
      <c r="T32" s="48"/>
    </row>
    <row r="33" spans="1:20" ht="18.75">
      <c r="A33" s="2"/>
      <c r="B33" s="30" t="s">
        <v>34</v>
      </c>
      <c r="C33" s="69">
        <v>0</v>
      </c>
      <c r="D33" s="95"/>
      <c r="E33" s="69">
        <v>0</v>
      </c>
      <c r="F33" s="95"/>
      <c r="G33" s="37"/>
      <c r="H33" s="97"/>
      <c r="I33" s="97"/>
      <c r="J33" s="97"/>
      <c r="K33" s="97"/>
      <c r="L33" s="97"/>
      <c r="M33" s="97"/>
      <c r="N33" s="97"/>
      <c r="O33" s="37"/>
      <c r="Q33" s="48"/>
      <c r="T33" s="48"/>
    </row>
    <row r="34" spans="1:20" ht="18.75">
      <c r="A34" s="2"/>
      <c r="B34" s="30" t="s">
        <v>35</v>
      </c>
      <c r="C34" s="70">
        <v>0</v>
      </c>
      <c r="D34" s="96" t="s">
        <v>141</v>
      </c>
      <c r="E34" s="70">
        <f>C34</f>
        <v>0</v>
      </c>
      <c r="F34" s="96" t="s">
        <v>141</v>
      </c>
      <c r="G34" s="37"/>
      <c r="H34" s="97"/>
      <c r="I34" s="97"/>
      <c r="J34" s="97"/>
      <c r="K34" s="97"/>
      <c r="L34" s="97"/>
      <c r="M34" s="97"/>
      <c r="N34" s="97"/>
      <c r="O34" s="37"/>
      <c r="Q34" s="48"/>
      <c r="T34" s="48"/>
    </row>
    <row r="35" spans="1:20" ht="18.75">
      <c r="A35" s="2"/>
      <c r="B35" s="30" t="s">
        <v>36</v>
      </c>
      <c r="C35" s="70">
        <v>0</v>
      </c>
      <c r="D35" s="96"/>
      <c r="E35" s="70">
        <f>C35</f>
        <v>0</v>
      </c>
      <c r="F35" s="96"/>
      <c r="G35" s="37"/>
      <c r="H35" s="97"/>
      <c r="I35" s="97"/>
      <c r="J35" s="97"/>
      <c r="K35" s="97"/>
      <c r="L35" s="97"/>
      <c r="M35" s="97"/>
      <c r="N35" s="97"/>
      <c r="O35" s="37"/>
      <c r="Q35" s="48"/>
      <c r="T35" s="48"/>
    </row>
    <row r="36" spans="1:20" ht="18.75">
      <c r="A36" s="2"/>
      <c r="B36" s="30" t="s">
        <v>37</v>
      </c>
      <c r="C36" s="70">
        <v>0</v>
      </c>
      <c r="D36" s="96"/>
      <c r="E36" s="70">
        <f>C36</f>
        <v>0</v>
      </c>
      <c r="F36" s="96"/>
      <c r="G36" s="37"/>
      <c r="H36" s="97"/>
      <c r="I36" s="97"/>
      <c r="J36" s="97"/>
      <c r="K36" s="97"/>
      <c r="L36" s="97"/>
      <c r="M36" s="97"/>
      <c r="N36" s="97"/>
      <c r="O36" s="37"/>
      <c r="Q36" s="48"/>
      <c r="T36" s="48"/>
    </row>
    <row r="37" spans="1:20">
      <c r="A37" s="2"/>
      <c r="B37" s="37"/>
      <c r="C37" s="2"/>
      <c r="D37" s="2"/>
      <c r="E37" s="2"/>
      <c r="F37" s="2"/>
      <c r="G37" s="2"/>
      <c r="H37" s="2"/>
      <c r="I37" s="2"/>
      <c r="J37" s="2"/>
      <c r="K37" s="2"/>
      <c r="L37" s="2"/>
      <c r="M37" s="2"/>
      <c r="N37" s="2"/>
      <c r="O37" s="2"/>
      <c r="Q37" s="48"/>
      <c r="T37" s="48"/>
    </row>
    <row r="38" spans="1:20">
      <c r="A38" s="2"/>
      <c r="B38" s="37"/>
      <c r="C38" s="80" t="s">
        <v>154</v>
      </c>
      <c r="D38" s="2"/>
      <c r="E38" s="2"/>
      <c r="F38" s="2"/>
      <c r="G38" s="2"/>
      <c r="H38" s="2"/>
      <c r="I38" s="2"/>
      <c r="J38" s="2"/>
      <c r="K38" s="2"/>
      <c r="L38" s="2"/>
      <c r="M38" s="2"/>
      <c r="N38" s="2"/>
      <c r="O38" s="2"/>
      <c r="Q38" s="48"/>
      <c r="T38" s="48"/>
    </row>
    <row r="39" spans="1:20">
      <c r="A39" s="2"/>
      <c r="B39" s="37"/>
      <c r="C39" s="2"/>
      <c r="D39" s="2"/>
      <c r="E39" s="2"/>
      <c r="F39" s="2"/>
      <c r="G39" s="2"/>
      <c r="H39" s="2"/>
      <c r="I39" s="2"/>
      <c r="J39" s="2"/>
      <c r="K39" s="2"/>
      <c r="L39" s="2"/>
      <c r="M39" s="2"/>
      <c r="N39" s="2"/>
      <c r="O39" s="2"/>
      <c r="Q39" s="48"/>
      <c r="T39" s="48"/>
    </row>
    <row r="40" spans="1:20">
      <c r="A40" s="2"/>
      <c r="B40" s="37"/>
      <c r="C40" s="36" t="s">
        <v>152</v>
      </c>
      <c r="D40" s="36" t="s">
        <v>18</v>
      </c>
      <c r="E40" s="36" t="s">
        <v>2</v>
      </c>
      <c r="F40" s="36" t="s">
        <v>18</v>
      </c>
      <c r="G40" s="37"/>
      <c r="H40" s="98" t="s">
        <v>7</v>
      </c>
      <c r="I40" s="98"/>
      <c r="J40" s="98"/>
      <c r="K40" s="98"/>
      <c r="L40" s="98"/>
      <c r="M40" s="98"/>
      <c r="N40" s="98"/>
      <c r="O40" s="37"/>
      <c r="Q40" s="48"/>
      <c r="T40" s="48"/>
    </row>
    <row r="41" spans="1:20" ht="18.75">
      <c r="A41" s="2"/>
      <c r="B41" s="44" t="s">
        <v>114</v>
      </c>
      <c r="C41" s="69">
        <v>0</v>
      </c>
      <c r="D41" s="95" t="s">
        <v>32</v>
      </c>
      <c r="E41" s="69">
        <v>0</v>
      </c>
      <c r="F41" s="95" t="s">
        <v>32</v>
      </c>
      <c r="G41" s="37"/>
      <c r="H41" s="97" t="s">
        <v>148</v>
      </c>
      <c r="I41" s="97"/>
      <c r="J41" s="97"/>
      <c r="K41" s="97"/>
      <c r="L41" s="97"/>
      <c r="M41" s="97"/>
      <c r="N41" s="97"/>
      <c r="O41" s="37"/>
      <c r="Q41" s="48"/>
      <c r="T41" s="48"/>
    </row>
    <row r="42" spans="1:20" ht="18.75">
      <c r="A42" s="2"/>
      <c r="B42" s="44" t="s">
        <v>115</v>
      </c>
      <c r="C42" s="69">
        <v>0</v>
      </c>
      <c r="D42" s="95"/>
      <c r="E42" s="69">
        <v>0</v>
      </c>
      <c r="F42" s="95"/>
      <c r="G42" s="37"/>
      <c r="H42" s="97"/>
      <c r="I42" s="97"/>
      <c r="J42" s="97"/>
      <c r="K42" s="97"/>
      <c r="L42" s="97"/>
      <c r="M42" s="97"/>
      <c r="N42" s="97"/>
      <c r="O42" s="37"/>
      <c r="Q42" s="48"/>
      <c r="T42" s="48"/>
    </row>
    <row r="43" spans="1:20" ht="18.75">
      <c r="A43" s="2"/>
      <c r="B43" s="44" t="s">
        <v>116</v>
      </c>
      <c r="C43" s="69">
        <v>0</v>
      </c>
      <c r="D43" s="95"/>
      <c r="E43" s="69">
        <v>0</v>
      </c>
      <c r="F43" s="95"/>
      <c r="G43" s="37"/>
      <c r="H43" s="97"/>
      <c r="I43" s="97"/>
      <c r="J43" s="97"/>
      <c r="K43" s="97"/>
      <c r="L43" s="97"/>
      <c r="M43" s="97"/>
      <c r="N43" s="97"/>
      <c r="O43" s="37"/>
      <c r="Q43" s="48"/>
      <c r="T43" s="48"/>
    </row>
    <row r="44" spans="1:20" ht="18.75">
      <c r="A44" s="2"/>
      <c r="B44" s="44" t="s">
        <v>117</v>
      </c>
      <c r="C44" s="70">
        <v>0</v>
      </c>
      <c r="D44" s="96" t="s">
        <v>141</v>
      </c>
      <c r="E44" s="71">
        <f>C44</f>
        <v>0</v>
      </c>
      <c r="F44" s="96" t="s">
        <v>141</v>
      </c>
      <c r="G44" s="37"/>
      <c r="H44" s="97"/>
      <c r="I44" s="97"/>
      <c r="J44" s="97"/>
      <c r="K44" s="97"/>
      <c r="L44" s="97"/>
      <c r="M44" s="97"/>
      <c r="N44" s="97"/>
      <c r="O44" s="37"/>
      <c r="Q44" s="48"/>
      <c r="T44" s="48"/>
    </row>
    <row r="45" spans="1:20" ht="18.75">
      <c r="A45" s="2"/>
      <c r="B45" s="44" t="s">
        <v>118</v>
      </c>
      <c r="C45" s="70">
        <v>0</v>
      </c>
      <c r="D45" s="96"/>
      <c r="E45" s="71">
        <f t="shared" ref="E45:E46" si="0">C45</f>
        <v>0</v>
      </c>
      <c r="F45" s="96"/>
      <c r="G45" s="37"/>
      <c r="H45" s="97"/>
      <c r="I45" s="97"/>
      <c r="J45" s="97"/>
      <c r="K45" s="97"/>
      <c r="L45" s="97"/>
      <c r="M45" s="97"/>
      <c r="N45" s="97"/>
      <c r="O45" s="37"/>
      <c r="Q45" s="48"/>
      <c r="T45" s="48"/>
    </row>
    <row r="46" spans="1:20" ht="18.75">
      <c r="A46" s="2"/>
      <c r="B46" s="44" t="s">
        <v>119</v>
      </c>
      <c r="C46" s="70">
        <v>0</v>
      </c>
      <c r="D46" s="96"/>
      <c r="E46" s="71">
        <f t="shared" si="0"/>
        <v>0</v>
      </c>
      <c r="F46" s="96"/>
      <c r="G46" s="37"/>
      <c r="H46" s="97"/>
      <c r="I46" s="97"/>
      <c r="J46" s="97"/>
      <c r="K46" s="97"/>
      <c r="L46" s="97"/>
      <c r="M46" s="97"/>
      <c r="N46" s="97"/>
      <c r="O46" s="37"/>
      <c r="Q46" s="48"/>
      <c r="T46" s="48"/>
    </row>
    <row r="47" spans="1:20">
      <c r="A47" s="2"/>
      <c r="B47" s="37"/>
      <c r="C47" s="37"/>
      <c r="D47" s="37"/>
      <c r="E47" s="37"/>
      <c r="F47" s="37"/>
      <c r="G47" s="37"/>
      <c r="H47" s="37"/>
      <c r="I47" s="37"/>
      <c r="J47" s="37"/>
      <c r="K47" s="37"/>
      <c r="L47" s="37"/>
      <c r="M47" s="37"/>
      <c r="N47" s="37"/>
      <c r="O47" s="37"/>
      <c r="Q47" s="48"/>
      <c r="T47" s="48"/>
    </row>
    <row r="48" spans="1:20" ht="19.5">
      <c r="A48" s="2"/>
      <c r="B48" s="91" t="s">
        <v>43</v>
      </c>
      <c r="C48" s="91"/>
      <c r="D48" s="91"/>
      <c r="E48" s="91"/>
      <c r="F48" s="91"/>
      <c r="G48" s="91"/>
      <c r="H48" s="1"/>
      <c r="I48" s="1"/>
      <c r="J48" s="1"/>
      <c r="K48" s="1"/>
      <c r="L48" s="1"/>
      <c r="M48" s="1"/>
      <c r="N48" s="1"/>
      <c r="O48" s="1"/>
    </row>
    <row r="49" spans="1:15">
      <c r="A49" s="2"/>
      <c r="B49" s="2"/>
      <c r="C49" s="2"/>
      <c r="D49" s="4"/>
      <c r="E49" s="2"/>
      <c r="F49" s="2"/>
      <c r="G49" s="5"/>
      <c r="H49" s="5"/>
      <c r="I49" s="5"/>
      <c r="J49" s="5"/>
      <c r="K49" s="5"/>
      <c r="L49" s="5"/>
      <c r="M49" s="5"/>
      <c r="N49" s="5"/>
      <c r="O49" s="5"/>
    </row>
    <row r="50" spans="1:15">
      <c r="A50" s="2"/>
      <c r="B50" s="2"/>
      <c r="C50" s="2"/>
      <c r="D50" s="4"/>
      <c r="E50" s="2"/>
      <c r="F50" s="2"/>
      <c r="G50" s="5"/>
      <c r="H50" s="5"/>
      <c r="I50" s="5"/>
      <c r="J50" s="5"/>
      <c r="K50" s="5"/>
      <c r="L50" s="5"/>
      <c r="M50" s="5"/>
      <c r="N50" s="5"/>
      <c r="O50" s="5"/>
    </row>
    <row r="51" spans="1:15" ht="16.5">
      <c r="A51" s="2"/>
      <c r="B51" s="99" t="s">
        <v>44</v>
      </c>
      <c r="C51" s="99"/>
      <c r="D51" s="99"/>
      <c r="E51" s="99"/>
      <c r="F51" s="99"/>
      <c r="G51" s="99"/>
      <c r="H51" s="5"/>
      <c r="I51" s="5"/>
      <c r="J51" s="5"/>
      <c r="K51" s="5"/>
      <c r="L51" s="5" t="s">
        <v>45</v>
      </c>
      <c r="M51" s="5"/>
      <c r="N51" s="5"/>
      <c r="O51" s="5"/>
    </row>
    <row r="52" spans="1:15">
      <c r="A52" s="2"/>
      <c r="B52" s="2"/>
      <c r="C52" s="2"/>
      <c r="D52" s="4"/>
      <c r="E52" s="2"/>
      <c r="F52" s="2"/>
      <c r="G52" s="5"/>
      <c r="H52" s="5"/>
      <c r="I52" s="5"/>
      <c r="J52" s="5"/>
      <c r="K52" s="5"/>
      <c r="L52" s="5"/>
      <c r="M52" s="5"/>
      <c r="N52" s="5"/>
      <c r="O52" s="5"/>
    </row>
    <row r="53" spans="1:15">
      <c r="A53" s="2"/>
      <c r="B53" s="2"/>
      <c r="C53" s="2"/>
      <c r="D53" s="4"/>
      <c r="E53" s="2"/>
      <c r="F53" s="2"/>
      <c r="G53" s="5"/>
      <c r="H53" s="5"/>
      <c r="I53" s="5"/>
      <c r="J53" s="5"/>
      <c r="K53" s="5"/>
      <c r="L53" s="5"/>
      <c r="M53" s="5"/>
      <c r="N53" s="5"/>
      <c r="O53" s="5"/>
    </row>
    <row r="54" spans="1:15" ht="16.5">
      <c r="A54" s="2"/>
      <c r="B54" s="99" t="s">
        <v>138</v>
      </c>
      <c r="C54" s="99"/>
      <c r="D54" s="99"/>
      <c r="E54" s="99"/>
      <c r="F54" s="99"/>
      <c r="G54" s="99"/>
      <c r="H54" s="5"/>
      <c r="I54" s="5"/>
      <c r="J54" s="5"/>
      <c r="K54" s="5"/>
      <c r="L54" s="5" t="s">
        <v>45</v>
      </c>
      <c r="M54" s="5"/>
      <c r="N54" s="5"/>
      <c r="O54" s="5"/>
    </row>
    <row r="55" spans="1:15">
      <c r="A55" s="2"/>
      <c r="B55" s="2"/>
      <c r="C55" s="2"/>
      <c r="D55" s="4"/>
      <c r="E55" s="2"/>
      <c r="F55" s="2"/>
      <c r="G55" s="5"/>
      <c r="H55" s="5"/>
      <c r="I55" s="5"/>
      <c r="J55" s="5"/>
      <c r="K55" s="5"/>
      <c r="L55" s="5"/>
      <c r="M55" s="5"/>
      <c r="N55" s="5"/>
      <c r="O55" s="5"/>
    </row>
    <row r="56" spans="1:15">
      <c r="A56" s="2"/>
      <c r="B56" s="2"/>
      <c r="C56" s="2"/>
      <c r="D56" s="4"/>
      <c r="E56" s="2"/>
      <c r="F56" s="2"/>
      <c r="G56" s="5"/>
      <c r="H56" s="5"/>
      <c r="I56" s="5"/>
      <c r="J56" s="5"/>
      <c r="K56" s="5"/>
      <c r="L56" s="5"/>
      <c r="M56" s="5"/>
      <c r="N56" s="5"/>
      <c r="O56" s="5"/>
    </row>
    <row r="57" spans="1:15" ht="16.5">
      <c r="A57" s="2"/>
      <c r="B57" s="99" t="s">
        <v>150</v>
      </c>
      <c r="C57" s="99"/>
      <c r="D57" s="99"/>
      <c r="E57" s="99"/>
      <c r="F57" s="99"/>
      <c r="G57" s="99"/>
      <c r="H57" s="5"/>
      <c r="I57" s="5"/>
      <c r="J57" s="5"/>
      <c r="K57" s="5"/>
      <c r="L57" s="5"/>
      <c r="M57" s="5"/>
      <c r="N57" s="5"/>
      <c r="O57" s="5"/>
    </row>
    <row r="58" spans="1:15">
      <c r="A58" s="2"/>
      <c r="B58" s="2"/>
      <c r="C58" s="2"/>
      <c r="D58" s="4"/>
      <c r="E58" s="2"/>
      <c r="F58" s="2"/>
      <c r="G58" s="5"/>
      <c r="H58" s="5"/>
      <c r="I58" s="5"/>
      <c r="J58" s="5"/>
      <c r="K58" s="5"/>
      <c r="L58" s="5"/>
      <c r="M58" s="5"/>
      <c r="N58" s="5"/>
      <c r="O58" s="5"/>
    </row>
    <row r="59" spans="1:15">
      <c r="A59" s="2"/>
      <c r="B59" s="2"/>
      <c r="C59" s="2"/>
      <c r="D59" s="4"/>
      <c r="E59" s="2"/>
      <c r="F59" s="2"/>
      <c r="G59" s="5"/>
      <c r="H59" s="5"/>
      <c r="I59" s="5"/>
      <c r="J59" s="5"/>
      <c r="K59" s="5"/>
      <c r="L59" s="5"/>
      <c r="M59" s="5"/>
      <c r="N59" s="5"/>
      <c r="O59" s="5"/>
    </row>
    <row r="60" spans="1:15" ht="18">
      <c r="A60" s="2"/>
      <c r="B60" s="99" t="s">
        <v>46</v>
      </c>
      <c r="C60" s="99"/>
      <c r="D60" s="99"/>
      <c r="E60" s="99"/>
      <c r="F60" s="99"/>
      <c r="G60" s="99"/>
      <c r="H60" s="5"/>
      <c r="I60" s="5"/>
      <c r="J60" s="5"/>
      <c r="K60" s="5"/>
      <c r="L60" s="5"/>
      <c r="M60" s="17"/>
      <c r="N60" s="5"/>
      <c r="O60" s="5"/>
    </row>
    <row r="61" spans="1:15">
      <c r="A61" s="2"/>
      <c r="B61" s="2"/>
      <c r="C61" s="2"/>
      <c r="D61" s="4"/>
      <c r="E61" s="2"/>
      <c r="F61" s="2"/>
      <c r="G61" s="5"/>
      <c r="H61" s="5"/>
      <c r="I61" s="5"/>
      <c r="J61" s="5"/>
      <c r="K61" s="5"/>
      <c r="L61" s="5"/>
      <c r="M61" s="5"/>
      <c r="N61" s="5"/>
      <c r="O61" s="5"/>
    </row>
    <row r="62" spans="1:15">
      <c r="A62" s="2"/>
      <c r="B62" s="2"/>
      <c r="C62" s="2"/>
      <c r="D62" s="4"/>
      <c r="E62" s="2"/>
      <c r="F62" s="2"/>
      <c r="G62" s="5"/>
      <c r="H62" s="5"/>
      <c r="I62" s="5"/>
      <c r="J62" s="5"/>
      <c r="K62" s="5"/>
      <c r="L62" s="5"/>
      <c r="M62" s="5"/>
      <c r="N62" s="5"/>
      <c r="O62" s="5"/>
    </row>
    <row r="63" spans="1:15" ht="19.5">
      <c r="A63" s="2"/>
      <c r="B63" s="91" t="s">
        <v>125</v>
      </c>
      <c r="C63" s="91"/>
      <c r="D63" s="91"/>
      <c r="E63" s="91"/>
      <c r="F63" s="91"/>
      <c r="G63" s="91"/>
      <c r="H63" s="5"/>
      <c r="I63" s="5"/>
      <c r="J63" s="5"/>
      <c r="K63" s="5"/>
      <c r="L63" s="5"/>
      <c r="M63" s="5"/>
      <c r="N63" s="5"/>
      <c r="O63" s="5"/>
    </row>
    <row r="64" spans="1:15">
      <c r="A64" s="2"/>
      <c r="B64" s="2"/>
      <c r="C64" s="2"/>
      <c r="D64" s="4"/>
      <c r="E64" s="2"/>
      <c r="F64" s="2"/>
      <c r="G64" s="5"/>
      <c r="H64" s="5"/>
      <c r="I64" s="5"/>
      <c r="J64" s="5"/>
      <c r="K64" s="5"/>
      <c r="L64" s="5"/>
      <c r="M64" s="5"/>
      <c r="N64" s="5"/>
      <c r="O64" s="5"/>
    </row>
    <row r="65" spans="1:21">
      <c r="A65" s="2"/>
      <c r="B65" s="2"/>
      <c r="C65" s="36" t="s">
        <v>152</v>
      </c>
      <c r="D65" s="36" t="s">
        <v>18</v>
      </c>
      <c r="E65" s="36" t="s">
        <v>2</v>
      </c>
      <c r="F65" s="36" t="s">
        <v>18</v>
      </c>
      <c r="G65" s="5"/>
      <c r="H65" s="16" t="s">
        <v>7</v>
      </c>
      <c r="I65" s="16"/>
      <c r="J65" s="16"/>
      <c r="K65" s="16"/>
      <c r="L65" s="16"/>
      <c r="M65" s="16"/>
      <c r="N65" s="16"/>
      <c r="O65" s="5"/>
    </row>
    <row r="66" spans="1:21">
      <c r="A66" s="2"/>
      <c r="B66" s="3" t="s">
        <v>47</v>
      </c>
      <c r="C66" s="62">
        <f>IFERROR(ROUND(((C19*SUMPRODUCT('EU Values'!B55:B58,'EU Values'!C55:C58)/1000-C20*SUMPRODUCT('EU Values'!B62:B65,'EU Values'!C62:C65)/1000))*C24,3),"insufficient data")</f>
        <v>0</v>
      </c>
      <c r="D66" s="63" t="s">
        <v>48</v>
      </c>
      <c r="E66" s="62">
        <f>IFERROR(ROUND(((E19*SUMPRODUCT('EU Values'!D55:D58,'EU Values'!E55:E58)/1000-E20*SUMPRODUCT('EU Values'!D62:D65,'EU Values'!E62:E65)/1000))*E24,3),"insufficient data")</f>
        <v>0</v>
      </c>
      <c r="F66" s="63" t="s">
        <v>48</v>
      </c>
      <c r="G66" s="2"/>
      <c r="H66" s="88" t="s">
        <v>49</v>
      </c>
      <c r="I66" s="89"/>
      <c r="J66" s="89"/>
      <c r="K66" s="89"/>
      <c r="L66" s="89"/>
      <c r="M66" s="89"/>
      <c r="N66" s="90"/>
      <c r="O66" s="5"/>
    </row>
    <row r="67" spans="1:21">
      <c r="A67" s="2"/>
      <c r="B67" s="3" t="s">
        <v>137</v>
      </c>
      <c r="C67" s="62">
        <f>IFERROR(ROUND(((C19*SUMPRODUCT('EU Values'!B55:B58,'EU Values'!C55:C58)/1000-C20*SUMPRODUCT('EU Values'!B62:B65,'EU Values'!C62:C65)/1000))*C24,3),"insufficient data")</f>
        <v>0</v>
      </c>
      <c r="D67" s="63" t="s">
        <v>48</v>
      </c>
      <c r="E67" s="62">
        <f>IFERROR(ROUND(((E19*SUMPRODUCT('EU Values'!D55:D58,'EU Values'!E55:E58)/1000-E20*SUMPRODUCT('EU Values'!D62:D65,'EU Values'!E62:E65)/1000))*E24,3),"insufficient data")</f>
        <v>0</v>
      </c>
      <c r="F67" s="63" t="s">
        <v>48</v>
      </c>
      <c r="G67" s="2"/>
      <c r="H67" s="88" t="s">
        <v>135</v>
      </c>
      <c r="I67" s="89"/>
      <c r="J67" s="89"/>
      <c r="K67" s="89"/>
      <c r="L67" s="89"/>
      <c r="M67" s="89"/>
      <c r="N67" s="90"/>
      <c r="O67" s="5"/>
    </row>
    <row r="68" spans="1:21">
      <c r="A68" s="2"/>
      <c r="B68" s="3" t="s">
        <v>151</v>
      </c>
      <c r="C68" s="62">
        <f>IFERROR(C66*F15,"insufficient data")</f>
        <v>0</v>
      </c>
      <c r="D68" s="63" t="s">
        <v>48</v>
      </c>
      <c r="E68" s="62">
        <f>IFERROR(E66*F15,"insufficient data")</f>
        <v>0</v>
      </c>
      <c r="F68" s="63" t="s">
        <v>48</v>
      </c>
      <c r="G68" s="2"/>
      <c r="H68" s="88" t="s">
        <v>136</v>
      </c>
      <c r="I68" s="89"/>
      <c r="J68" s="89"/>
      <c r="K68" s="89"/>
      <c r="L68" s="89"/>
      <c r="M68" s="89"/>
      <c r="N68" s="90"/>
      <c r="O68" s="5"/>
    </row>
    <row r="69" spans="1:21">
      <c r="A69" s="2"/>
      <c r="B69" s="3" t="s">
        <v>50</v>
      </c>
      <c r="C69" s="64">
        <f>IFERROR((C66*F16)/10^6,"insufficient data")</f>
        <v>0</v>
      </c>
      <c r="D69" s="63" t="s">
        <v>51</v>
      </c>
      <c r="E69" s="64">
        <f>IFERROR((E66*F16)/10^6,"insufficient data")</f>
        <v>0</v>
      </c>
      <c r="F69" s="63" t="s">
        <v>51</v>
      </c>
      <c r="G69" s="2"/>
      <c r="H69" s="88" t="s">
        <v>126</v>
      </c>
      <c r="I69" s="89"/>
      <c r="J69" s="89"/>
      <c r="K69" s="89"/>
      <c r="L69" s="89"/>
      <c r="M69" s="89"/>
      <c r="N69" s="90"/>
      <c r="O69" s="5"/>
    </row>
    <row r="70" spans="1:21">
      <c r="A70" s="2"/>
      <c r="B70" s="2"/>
      <c r="C70" s="2"/>
      <c r="D70" s="4"/>
      <c r="E70" s="2"/>
      <c r="F70" s="2"/>
      <c r="G70" s="5"/>
      <c r="H70" s="5"/>
      <c r="I70" s="5"/>
      <c r="J70" s="5"/>
      <c r="K70" s="5"/>
      <c r="L70" s="5"/>
      <c r="M70" s="5"/>
      <c r="N70" s="5"/>
      <c r="O70" s="5"/>
    </row>
    <row r="71" spans="1:21" ht="19.5">
      <c r="A71" s="2"/>
      <c r="B71" s="91" t="s">
        <v>52</v>
      </c>
      <c r="C71" s="91"/>
      <c r="D71" s="91"/>
      <c r="E71" s="91"/>
      <c r="F71" s="91"/>
      <c r="G71" s="91"/>
      <c r="H71" s="5"/>
      <c r="I71" s="5"/>
      <c r="J71" s="5"/>
      <c r="K71" s="5"/>
      <c r="L71" s="5"/>
      <c r="M71" s="5"/>
      <c r="N71" s="5"/>
      <c r="O71" s="5"/>
    </row>
    <row r="72" spans="1:21">
      <c r="A72" s="2"/>
      <c r="B72" s="2"/>
      <c r="C72" s="2"/>
      <c r="D72" s="2"/>
      <c r="E72" s="2"/>
      <c r="F72" s="2"/>
      <c r="G72" s="2"/>
      <c r="H72" s="2"/>
      <c r="I72" s="2"/>
      <c r="J72" s="2"/>
      <c r="K72" s="2"/>
      <c r="L72" s="2"/>
      <c r="M72" s="2"/>
      <c r="N72" s="2"/>
      <c r="O72" s="2"/>
    </row>
    <row r="73" spans="1:21" ht="31.9" customHeight="1">
      <c r="A73" s="2"/>
      <c r="B73" s="2"/>
      <c r="C73" s="92" t="s">
        <v>53</v>
      </c>
      <c r="D73" s="92"/>
      <c r="E73" s="93" t="s">
        <v>132</v>
      </c>
      <c r="F73" s="94"/>
      <c r="G73" s="2"/>
      <c r="H73" s="16" t="s">
        <v>7</v>
      </c>
      <c r="I73" s="16"/>
      <c r="J73" s="16"/>
      <c r="K73" s="16"/>
      <c r="L73" s="16"/>
      <c r="M73" s="16"/>
      <c r="N73" s="16"/>
      <c r="O73" s="2"/>
      <c r="P73" s="24"/>
      <c r="Q73" s="24"/>
      <c r="R73" s="24"/>
      <c r="S73" s="24"/>
      <c r="T73" s="24"/>
      <c r="U73" s="24"/>
    </row>
    <row r="74" spans="1:21" ht="27" customHeight="1">
      <c r="A74" s="2"/>
      <c r="B74" s="2"/>
      <c r="C74" s="86" t="s">
        <v>54</v>
      </c>
      <c r="D74" s="87"/>
      <c r="E74" s="86" t="s">
        <v>127</v>
      </c>
      <c r="F74" s="87"/>
      <c r="G74" s="2"/>
      <c r="H74" s="83" t="s">
        <v>128</v>
      </c>
      <c r="I74" s="84"/>
      <c r="J74" s="84"/>
      <c r="K74" s="84"/>
      <c r="L74" s="84"/>
      <c r="M74" s="84"/>
      <c r="N74" s="85"/>
      <c r="O74" s="2"/>
      <c r="P74" s="24"/>
      <c r="Q74" s="24"/>
      <c r="R74" s="24"/>
      <c r="S74" s="24"/>
      <c r="T74" s="24"/>
      <c r="U74" s="24"/>
    </row>
    <row r="75" spans="1:21" ht="16.149999999999999" customHeight="1">
      <c r="A75" s="2"/>
      <c r="B75" s="2"/>
      <c r="C75" s="86" t="s">
        <v>55</v>
      </c>
      <c r="D75" s="87"/>
      <c r="E75" s="86" t="s">
        <v>56</v>
      </c>
      <c r="F75" s="87"/>
      <c r="G75" s="2"/>
      <c r="H75" s="88" t="s">
        <v>129</v>
      </c>
      <c r="I75" s="89"/>
      <c r="J75" s="89"/>
      <c r="K75" s="89"/>
      <c r="L75" s="89"/>
      <c r="M75" s="89"/>
      <c r="N75" s="90"/>
      <c r="O75" s="2"/>
      <c r="P75" s="24"/>
      <c r="Q75" s="24"/>
      <c r="R75" s="24"/>
      <c r="S75" s="24"/>
      <c r="T75" s="24"/>
      <c r="U75" s="24"/>
    </row>
    <row r="76" spans="1:21" ht="27.6" customHeight="1">
      <c r="A76" s="2"/>
      <c r="B76" s="2"/>
      <c r="C76" s="86" t="s">
        <v>57</v>
      </c>
      <c r="D76" s="87"/>
      <c r="E76" s="86" t="s">
        <v>58</v>
      </c>
      <c r="F76" s="87"/>
      <c r="G76" s="2"/>
      <c r="H76" s="83" t="s">
        <v>130</v>
      </c>
      <c r="I76" s="84"/>
      <c r="J76" s="84"/>
      <c r="K76" s="84"/>
      <c r="L76" s="84"/>
      <c r="M76" s="84"/>
      <c r="N76" s="85"/>
      <c r="O76" s="2"/>
      <c r="P76" s="24"/>
      <c r="Q76" s="24"/>
      <c r="R76" s="24"/>
      <c r="S76" s="24"/>
      <c r="T76" s="24"/>
      <c r="U76" s="24"/>
    </row>
    <row r="77" spans="1:21">
      <c r="A77" s="2"/>
      <c r="B77" s="2"/>
      <c r="C77" s="92" t="s">
        <v>59</v>
      </c>
      <c r="D77" s="92"/>
      <c r="E77" s="93" t="s">
        <v>60</v>
      </c>
      <c r="F77" s="94"/>
      <c r="G77" s="2"/>
      <c r="H77" s="2"/>
      <c r="I77" s="2"/>
      <c r="J77" s="2"/>
      <c r="K77" s="2"/>
      <c r="L77" s="2"/>
      <c r="M77" s="2"/>
      <c r="N77" s="2"/>
      <c r="O77" s="2"/>
    </row>
    <row r="78" spans="1:21">
      <c r="A78" s="2"/>
      <c r="B78" s="2"/>
      <c r="C78" s="86" t="s">
        <v>61</v>
      </c>
      <c r="D78" s="87"/>
      <c r="E78" s="100">
        <f>'EU Values'!B42</f>
        <v>13</v>
      </c>
      <c r="F78" s="101"/>
      <c r="G78" s="2"/>
      <c r="H78" s="88" t="s">
        <v>131</v>
      </c>
      <c r="I78" s="89"/>
      <c r="J78" s="89"/>
      <c r="K78" s="89"/>
      <c r="L78" s="89"/>
      <c r="M78" s="89"/>
      <c r="N78" s="90"/>
      <c r="O78" s="2"/>
    </row>
    <row r="79" spans="1:21">
      <c r="A79" s="2"/>
      <c r="B79" s="2"/>
      <c r="C79" s="2"/>
      <c r="D79" s="2"/>
      <c r="E79" s="2"/>
      <c r="F79" s="2"/>
      <c r="G79" s="2"/>
      <c r="H79" s="2"/>
      <c r="I79" s="2"/>
      <c r="J79" s="2"/>
      <c r="K79" s="2"/>
      <c r="L79" s="2"/>
      <c r="M79" s="2"/>
      <c r="N79" s="2"/>
      <c r="O79" s="2"/>
    </row>
  </sheetData>
  <mergeCells count="56">
    <mergeCell ref="H16:N16"/>
    <mergeCell ref="H9:N9"/>
    <mergeCell ref="H10:N10"/>
    <mergeCell ref="H11:N11"/>
    <mergeCell ref="H12:N12"/>
    <mergeCell ref="H13:N13"/>
    <mergeCell ref="H20:N20"/>
    <mergeCell ref="H21:N21"/>
    <mergeCell ref="H22:N22"/>
    <mergeCell ref="H23:N23"/>
    <mergeCell ref="H30:N30"/>
    <mergeCell ref="H24:N24"/>
    <mergeCell ref="B3:G3"/>
    <mergeCell ref="C7:F7"/>
    <mergeCell ref="H15:N15"/>
    <mergeCell ref="D1:N1"/>
    <mergeCell ref="D2:N2"/>
    <mergeCell ref="E5:N5"/>
    <mergeCell ref="C78:D78"/>
    <mergeCell ref="E77:F77"/>
    <mergeCell ref="C77:D77"/>
    <mergeCell ref="E78:F78"/>
    <mergeCell ref="H78:N78"/>
    <mergeCell ref="H68:N68"/>
    <mergeCell ref="B51:G51"/>
    <mergeCell ref="B57:G57"/>
    <mergeCell ref="B60:G60"/>
    <mergeCell ref="B71:G71"/>
    <mergeCell ref="H69:N69"/>
    <mergeCell ref="H66:N66"/>
    <mergeCell ref="B54:G54"/>
    <mergeCell ref="H67:N67"/>
    <mergeCell ref="H41:N46"/>
    <mergeCell ref="H31:N36"/>
    <mergeCell ref="H40:N40"/>
    <mergeCell ref="D41:D43"/>
    <mergeCell ref="F41:F43"/>
    <mergeCell ref="D34:D36"/>
    <mergeCell ref="F34:F36"/>
    <mergeCell ref="B48:G48"/>
    <mergeCell ref="B63:G63"/>
    <mergeCell ref="C73:D73"/>
    <mergeCell ref="E73:F73"/>
    <mergeCell ref="D31:D33"/>
    <mergeCell ref="F31:F33"/>
    <mergeCell ref="D44:D46"/>
    <mergeCell ref="F44:F46"/>
    <mergeCell ref="H76:N76"/>
    <mergeCell ref="C74:D74"/>
    <mergeCell ref="E74:F74"/>
    <mergeCell ref="H74:N74"/>
    <mergeCell ref="C75:D75"/>
    <mergeCell ref="E75:F75"/>
    <mergeCell ref="H75:N75"/>
    <mergeCell ref="C76:D76"/>
    <mergeCell ref="E76:F76"/>
  </mergeCells>
  <conditionalFormatting sqref="D14 F14">
    <cfRule type="cellIs" dxfId="0" priority="1" operator="notEqual">
      <formula>1</formula>
    </cfRule>
  </conditionalFormatting>
  <dataValidations count="3">
    <dataValidation type="list" allowBlank="1" showInputMessage="1" showErrorMessage="1" sqref="C5" xr:uid="{00000000-0002-0000-0000-000000000000}">
      <formula1>"EU values, National values"</formula1>
    </dataValidation>
    <dataValidation type="decimal" allowBlank="1" showInputMessage="1" showErrorMessage="1" sqref="C24" xr:uid="{00000000-0002-0000-0000-000001000000}">
      <formula1>0</formula1>
      <formula2>1</formula2>
    </dataValidation>
    <dataValidation type="decimal" allowBlank="1" showInputMessage="1" showErrorMessage="1" sqref="C25 C26" xr:uid="{00000000-0002-0000-0000-000002000000}">
      <formula1>0</formula1>
      <formula2>8760</formula2>
    </dataValidation>
  </dataValidations>
  <pageMargins left="0.7" right="0.7" top="0.78740157499999996" bottom="0.78740157499999996"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'EU Values'!$A$3:$A$37</xm:f>
          </x14:formula1>
          <xm:sqref>E9:E13 C9:C13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65"/>
  <sheetViews>
    <sheetView showGridLines="0" workbookViewId="0"/>
  </sheetViews>
  <sheetFormatPr defaultColWidth="11.5546875" defaultRowHeight="15.75"/>
  <cols>
    <col min="1" max="1" width="41.5546875" bestFit="1" customWidth="1"/>
    <col min="2" max="3" width="16.44140625" customWidth="1"/>
    <col min="5" max="5" width="12.77734375" customWidth="1"/>
  </cols>
  <sheetData>
    <row r="1" spans="1:3" ht="27">
      <c r="A1" s="7" t="s">
        <v>62</v>
      </c>
    </row>
    <row r="2" spans="1:3" ht="33">
      <c r="A2" s="8" t="s">
        <v>63</v>
      </c>
      <c r="B2" s="9" t="s">
        <v>64</v>
      </c>
      <c r="C2" s="9" t="s">
        <v>65</v>
      </c>
    </row>
    <row r="3" spans="1:3">
      <c r="A3" s="52" t="s">
        <v>8</v>
      </c>
      <c r="B3" s="51">
        <v>133.30000000000001</v>
      </c>
      <c r="C3" s="58">
        <v>2.2813398011843931</v>
      </c>
    </row>
    <row r="4" spans="1:3">
      <c r="A4" s="52" t="s">
        <v>66</v>
      </c>
      <c r="B4" s="51">
        <v>209.9</v>
      </c>
      <c r="C4" s="58">
        <v>1.6631285859362606</v>
      </c>
    </row>
    <row r="5" spans="1:3">
      <c r="A5" s="52" t="s">
        <v>67</v>
      </c>
      <c r="B5" s="51">
        <v>201.96</v>
      </c>
      <c r="C5" s="58">
        <v>1.006997626587018</v>
      </c>
    </row>
    <row r="6" spans="1:3">
      <c r="A6" s="52" t="s">
        <v>68</v>
      </c>
      <c r="B6" s="51">
        <v>266.76000000000005</v>
      </c>
      <c r="C6" s="58">
        <v>1.1187108392053828</v>
      </c>
    </row>
    <row r="7" spans="1:3">
      <c r="A7" s="52" t="s">
        <v>69</v>
      </c>
      <c r="B7" s="51">
        <v>249.48000000000002</v>
      </c>
      <c r="C7" s="58">
        <v>1.1187108392053828</v>
      </c>
    </row>
    <row r="8" spans="1:3">
      <c r="A8" s="52" t="s">
        <v>70</v>
      </c>
      <c r="B8" s="51">
        <v>0</v>
      </c>
      <c r="C8" s="58">
        <v>1.0008121069200384</v>
      </c>
    </row>
    <row r="9" spans="1:3">
      <c r="A9" s="52" t="s">
        <v>71</v>
      </c>
      <c r="B9" s="51">
        <v>0</v>
      </c>
      <c r="C9" s="58">
        <v>1.0008121069200384</v>
      </c>
    </row>
    <row r="10" spans="1:3">
      <c r="A10" s="52" t="s">
        <v>72</v>
      </c>
      <c r="B10" s="51">
        <v>0</v>
      </c>
      <c r="C10" s="58">
        <v>1.0008121069200384</v>
      </c>
    </row>
    <row r="11" spans="1:3">
      <c r="A11" s="52" t="s">
        <v>73</v>
      </c>
      <c r="B11" s="51">
        <v>0</v>
      </c>
      <c r="C11" s="58">
        <v>1.0320594242406544</v>
      </c>
    </row>
    <row r="12" spans="1:3">
      <c r="A12" s="52" t="s">
        <v>74</v>
      </c>
      <c r="B12" s="51">
        <v>0</v>
      </c>
      <c r="C12" s="58">
        <v>1.0008121069200384</v>
      </c>
    </row>
    <row r="13" spans="1:3">
      <c r="A13" s="52" t="s">
        <v>75</v>
      </c>
      <c r="B13" s="51">
        <v>0</v>
      </c>
      <c r="C13" s="58">
        <v>1.0008121069200384</v>
      </c>
    </row>
    <row r="14" spans="1:3">
      <c r="A14" s="52" t="s">
        <v>76</v>
      </c>
      <c r="B14" s="51">
        <v>258.84000000000003</v>
      </c>
      <c r="C14" s="58">
        <v>1.1187108392053828</v>
      </c>
    </row>
    <row r="15" spans="1:3">
      <c r="A15" s="52" t="s">
        <v>77</v>
      </c>
      <c r="B15" s="51">
        <v>227.16000000000003</v>
      </c>
      <c r="C15" s="58">
        <v>1.1187108392053828</v>
      </c>
    </row>
    <row r="16" spans="1:3">
      <c r="A16" s="52" t="s">
        <v>78</v>
      </c>
      <c r="B16" s="51">
        <v>263.88000000000005</v>
      </c>
      <c r="C16" s="58">
        <v>1.1187108392053828</v>
      </c>
    </row>
    <row r="17" spans="1:3">
      <c r="A17" s="52" t="s">
        <v>79</v>
      </c>
      <c r="B17" s="51">
        <v>231.12000000000003</v>
      </c>
      <c r="C17" s="58">
        <v>1.1187108392053828</v>
      </c>
    </row>
    <row r="18" spans="1:3">
      <c r="A18" s="52" t="s">
        <v>80</v>
      </c>
      <c r="B18" s="51">
        <v>351.00000000000006</v>
      </c>
      <c r="C18" s="58">
        <v>1.1187108392053828</v>
      </c>
    </row>
    <row r="19" spans="1:3">
      <c r="A19" s="52" t="s">
        <v>81</v>
      </c>
      <c r="B19" s="51">
        <v>207.36</v>
      </c>
      <c r="C19" s="58">
        <v>1.1187108392053828</v>
      </c>
    </row>
    <row r="20" spans="1:3">
      <c r="A20" s="52" t="s">
        <v>82</v>
      </c>
      <c r="B20" s="51">
        <v>278.64000000000004</v>
      </c>
      <c r="C20" s="58">
        <v>1.1187108392053828</v>
      </c>
    </row>
    <row r="21" spans="1:3">
      <c r="A21" s="52" t="s">
        <v>83</v>
      </c>
      <c r="B21" s="51">
        <v>263.88000000000005</v>
      </c>
      <c r="C21" s="58">
        <v>1.1187108392053828</v>
      </c>
    </row>
    <row r="22" spans="1:3">
      <c r="A22" s="52" t="s">
        <v>84</v>
      </c>
      <c r="B22" s="51">
        <v>263.88000000000005</v>
      </c>
      <c r="C22" s="58">
        <v>1.1187108392053828</v>
      </c>
    </row>
    <row r="23" spans="1:3">
      <c r="A23" s="52" t="s">
        <v>85</v>
      </c>
      <c r="B23" s="51">
        <v>353.88000000000005</v>
      </c>
      <c r="C23" s="58">
        <v>1.0023608529460037</v>
      </c>
    </row>
    <row r="24" spans="1:3">
      <c r="A24" s="52" t="s">
        <v>86</v>
      </c>
      <c r="B24" s="51">
        <v>363.6</v>
      </c>
      <c r="C24" s="58">
        <v>1.0023608529460037</v>
      </c>
    </row>
    <row r="25" spans="1:3">
      <c r="A25" s="52" t="s">
        <v>87</v>
      </c>
      <c r="B25" s="51">
        <v>0</v>
      </c>
      <c r="C25" s="58">
        <v>1.0008121069200384</v>
      </c>
    </row>
    <row r="26" spans="1:3">
      <c r="A26" s="52" t="s">
        <v>88</v>
      </c>
      <c r="B26" s="51">
        <v>290.52000000000004</v>
      </c>
      <c r="C26" s="58">
        <v>1.0023608529460037</v>
      </c>
    </row>
    <row r="27" spans="1:3">
      <c r="A27" s="52" t="s">
        <v>89</v>
      </c>
      <c r="B27" s="51">
        <v>385.20000000000005</v>
      </c>
      <c r="C27" s="58">
        <v>1.0023608529460037</v>
      </c>
    </row>
    <row r="28" spans="1:3">
      <c r="A28" s="52" t="s">
        <v>90</v>
      </c>
      <c r="B28" s="51">
        <v>340.56000000000006</v>
      </c>
      <c r="C28" s="58">
        <v>1.0023608529460037</v>
      </c>
    </row>
    <row r="29" spans="1:3">
      <c r="A29" s="52" t="s">
        <v>91</v>
      </c>
      <c r="B29" s="51">
        <v>351.00000000000006</v>
      </c>
      <c r="C29" s="58">
        <v>1.0023608529460037</v>
      </c>
    </row>
    <row r="30" spans="1:3">
      <c r="A30" s="52" t="s">
        <v>92</v>
      </c>
      <c r="B30" s="51">
        <v>345.96000000000004</v>
      </c>
      <c r="C30" s="58">
        <v>1.0023608529460037</v>
      </c>
    </row>
    <row r="31" spans="1:3">
      <c r="A31" s="52" t="s">
        <v>93</v>
      </c>
      <c r="B31" s="51">
        <v>340.56000000000006</v>
      </c>
      <c r="C31" s="58">
        <v>1.0023608529460037</v>
      </c>
    </row>
    <row r="32" spans="1:3">
      <c r="A32" s="52" t="s">
        <v>94</v>
      </c>
      <c r="B32" s="51">
        <v>514.80000000000007</v>
      </c>
      <c r="C32" s="58">
        <v>1.0000437657748948</v>
      </c>
    </row>
    <row r="33" spans="1:3">
      <c r="A33" s="52" t="s">
        <v>95</v>
      </c>
      <c r="B33" s="51">
        <v>936.00000000000011</v>
      </c>
      <c r="C33" s="58">
        <v>1.1020923472909578</v>
      </c>
    </row>
    <row r="34" spans="1:3">
      <c r="A34" s="52" t="s">
        <v>96</v>
      </c>
      <c r="B34" s="51">
        <v>159.84</v>
      </c>
      <c r="C34" s="58">
        <v>1.1020923472909578</v>
      </c>
    </row>
    <row r="35" spans="1:3">
      <c r="A35" s="52" t="s">
        <v>97</v>
      </c>
      <c r="B35" s="51">
        <v>655.20000000000005</v>
      </c>
      <c r="C35" s="58">
        <v>1.1020923472909578</v>
      </c>
    </row>
    <row r="36" spans="1:3">
      <c r="A36" s="52" t="s">
        <v>98</v>
      </c>
      <c r="B36" s="51">
        <v>385.20000000000005</v>
      </c>
      <c r="C36" s="58">
        <v>0.99999999999999978</v>
      </c>
    </row>
    <row r="37" spans="1:3">
      <c r="A37" s="52" t="s">
        <v>99</v>
      </c>
      <c r="B37" s="51">
        <v>381.6</v>
      </c>
      <c r="C37" s="58">
        <v>0.99999999999999978</v>
      </c>
    </row>
    <row r="38" spans="1:3" ht="27">
      <c r="A38" s="7" t="s">
        <v>100</v>
      </c>
    </row>
    <row r="40" spans="1:3">
      <c r="A40" s="8" t="s">
        <v>101</v>
      </c>
      <c r="B40" s="51">
        <v>1</v>
      </c>
      <c r="C40" s="52" t="s">
        <v>21</v>
      </c>
    </row>
    <row r="41" spans="1:3">
      <c r="A41" s="8" t="s">
        <v>102</v>
      </c>
      <c r="B41" s="51">
        <v>4015</v>
      </c>
      <c r="C41" s="52" t="s">
        <v>103</v>
      </c>
    </row>
    <row r="42" spans="1:3">
      <c r="A42" s="8" t="s">
        <v>104</v>
      </c>
      <c r="B42" s="51">
        <v>13</v>
      </c>
      <c r="C42" s="52" t="s">
        <v>105</v>
      </c>
    </row>
    <row r="43" spans="1:3">
      <c r="A43" s="50"/>
      <c r="B43" s="49"/>
    </row>
    <row r="44" spans="1:3" ht="48.75">
      <c r="A44" s="73" t="s">
        <v>142</v>
      </c>
      <c r="B44" s="74" t="s">
        <v>143</v>
      </c>
    </row>
    <row r="45" spans="1:3">
      <c r="A45" s="52" t="s">
        <v>106</v>
      </c>
      <c r="B45" s="53">
        <v>0.78</v>
      </c>
    </row>
    <row r="46" spans="1:3">
      <c r="A46" s="52" t="s">
        <v>107</v>
      </c>
      <c r="B46" s="53">
        <v>0.85</v>
      </c>
    </row>
    <row r="47" spans="1:3">
      <c r="A47" s="52" t="s">
        <v>108</v>
      </c>
      <c r="B47" s="53">
        <v>0.87</v>
      </c>
    </row>
    <row r="48" spans="1:3">
      <c r="A48" s="52" t="s">
        <v>109</v>
      </c>
      <c r="B48" s="53">
        <v>0.9</v>
      </c>
    </row>
    <row r="49" spans="1:5">
      <c r="A49" s="52" t="s">
        <v>110</v>
      </c>
      <c r="B49" s="53">
        <v>0.92</v>
      </c>
    </row>
    <row r="51" spans="1:5" ht="16.5">
      <c r="A51" s="54" t="s">
        <v>133</v>
      </c>
    </row>
    <row r="53" spans="1:5">
      <c r="A53" s="112" t="s">
        <v>139</v>
      </c>
      <c r="B53" s="102" t="s">
        <v>113</v>
      </c>
      <c r="C53" s="102"/>
      <c r="D53" s="102" t="s">
        <v>19</v>
      </c>
      <c r="E53" s="102"/>
    </row>
    <row r="54" spans="1:5">
      <c r="A54" s="112"/>
      <c r="B54" s="36" t="s">
        <v>144</v>
      </c>
      <c r="C54" s="72" t="s">
        <v>145</v>
      </c>
      <c r="D54" s="36" t="s">
        <v>144</v>
      </c>
      <c r="E54" s="72" t="s">
        <v>145</v>
      </c>
    </row>
    <row r="55" spans="1:5">
      <c r="A55" s="60" t="s">
        <v>38</v>
      </c>
      <c r="B55" s="43">
        <f>Calculation!C31*365</f>
        <v>0</v>
      </c>
      <c r="C55" s="31">
        <f>Calculation!$C$22*Calculation!C34</f>
        <v>0</v>
      </c>
      <c r="D55" s="43">
        <f>Calculation!E31*365</f>
        <v>0</v>
      </c>
      <c r="E55" s="31">
        <f>Calculation!$E$22*Calculation!E34</f>
        <v>0</v>
      </c>
    </row>
    <row r="56" spans="1:5">
      <c r="A56" s="60" t="s">
        <v>39</v>
      </c>
      <c r="B56" s="43">
        <f>Calculation!C32*365</f>
        <v>0</v>
      </c>
      <c r="C56" s="31">
        <f>Calculation!$C$22*Calculation!C35</f>
        <v>0</v>
      </c>
      <c r="D56" s="43">
        <f>Calculation!E32*365</f>
        <v>0</v>
      </c>
      <c r="E56" s="31">
        <f>Calculation!$E$22*Calculation!E35</f>
        <v>0</v>
      </c>
    </row>
    <row r="57" spans="1:5">
      <c r="A57" s="60" t="s">
        <v>40</v>
      </c>
      <c r="B57" s="43">
        <f>Calculation!C33*365</f>
        <v>0</v>
      </c>
      <c r="C57" s="31">
        <f>Calculation!$C$22*Calculation!C36</f>
        <v>0</v>
      </c>
      <c r="D57" s="43">
        <f>Calculation!E33*365</f>
        <v>0</v>
      </c>
      <c r="E57" s="31">
        <f>Calculation!$E$22*Calculation!E36</f>
        <v>0</v>
      </c>
    </row>
    <row r="58" spans="1:5">
      <c r="A58" s="60" t="s">
        <v>41</v>
      </c>
      <c r="B58" s="43">
        <f>IF(SUM(B55:B57)=0,Calculation!C25,Calculation!C25-SUM(B55:B57))</f>
        <v>0</v>
      </c>
      <c r="C58" s="31">
        <f>Calculation!$C$22</f>
        <v>0</v>
      </c>
      <c r="D58" s="43">
        <f>IF(SUM(D55:D57)=0,Calculation!E25,Calculation!E25-SUM(D55:D57))</f>
        <v>4015</v>
      </c>
      <c r="E58" s="31">
        <f>Calculation!$E$22</f>
        <v>0</v>
      </c>
    </row>
    <row r="59" spans="1:5">
      <c r="A59" s="59"/>
      <c r="B59" s="27"/>
      <c r="C59" s="27"/>
      <c r="D59" s="28"/>
      <c r="E59" s="28"/>
    </row>
    <row r="60" spans="1:5">
      <c r="A60" s="112" t="s">
        <v>140</v>
      </c>
      <c r="B60" s="102" t="s">
        <v>113</v>
      </c>
      <c r="C60" s="102"/>
      <c r="D60" s="102" t="s">
        <v>19</v>
      </c>
      <c r="E60" s="102"/>
    </row>
    <row r="61" spans="1:5">
      <c r="A61" s="112"/>
      <c r="B61" s="36" t="s">
        <v>146</v>
      </c>
      <c r="C61" s="72" t="s">
        <v>145</v>
      </c>
      <c r="D61" s="36" t="s">
        <v>146</v>
      </c>
      <c r="E61" s="72" t="s">
        <v>145</v>
      </c>
    </row>
    <row r="62" spans="1:5">
      <c r="A62" s="61" t="s">
        <v>42</v>
      </c>
      <c r="B62" s="43">
        <f>Calculation!C41*365</f>
        <v>0</v>
      </c>
      <c r="C62" s="31">
        <f>Calculation!$C$23*Calculation!C44</f>
        <v>0</v>
      </c>
      <c r="D62" s="43">
        <f>Calculation!E41*365</f>
        <v>0</v>
      </c>
      <c r="E62" s="31">
        <f>Calculation!$E$23*Calculation!E44</f>
        <v>0</v>
      </c>
    </row>
    <row r="63" spans="1:5">
      <c r="A63" s="61" t="s">
        <v>39</v>
      </c>
      <c r="B63" s="43">
        <f>Calculation!C42*365</f>
        <v>0</v>
      </c>
      <c r="C63" s="31">
        <f>Calculation!$C$23*Calculation!C45</f>
        <v>0</v>
      </c>
      <c r="D63" s="43">
        <f>Calculation!E42*365</f>
        <v>0</v>
      </c>
      <c r="E63" s="31">
        <f>Calculation!$E$23*Calculation!E45</f>
        <v>0</v>
      </c>
    </row>
    <row r="64" spans="1:5">
      <c r="A64" s="61" t="s">
        <v>40</v>
      </c>
      <c r="B64" s="43">
        <f>Calculation!C43*365</f>
        <v>0</v>
      </c>
      <c r="C64" s="31">
        <f>Calculation!$C$23*Calculation!C46</f>
        <v>0</v>
      </c>
      <c r="D64" s="43">
        <f>Calculation!E43*365</f>
        <v>0</v>
      </c>
      <c r="E64" s="31">
        <f>Calculation!$E$23*Calculation!E46</f>
        <v>0</v>
      </c>
    </row>
    <row r="65" spans="1:5">
      <c r="A65" s="61" t="s">
        <v>41</v>
      </c>
      <c r="B65" s="43">
        <f>IF(SUM(B62:B64)=0,Calculation!C26,Calculation!C26-SUM(B62:B64))</f>
        <v>0</v>
      </c>
      <c r="C65" s="31">
        <f>Calculation!$C$23</f>
        <v>0</v>
      </c>
      <c r="D65" s="43">
        <f>IF(SUM(D62:D64)=0,Calculation!E26,Calculation!E26-SUM(D62:D64))</f>
        <v>4015</v>
      </c>
      <c r="E65" s="31">
        <f>Calculation!$E$23</f>
        <v>0</v>
      </c>
    </row>
  </sheetData>
  <sortState xmlns:xlrd2="http://schemas.microsoft.com/office/spreadsheetml/2017/richdata2" ref="A3:C37">
    <sortCondition ref="A3:A37"/>
  </sortState>
  <mergeCells count="6">
    <mergeCell ref="B60:C60"/>
    <mergeCell ref="D60:E60"/>
    <mergeCell ref="B53:C53"/>
    <mergeCell ref="D53:E53"/>
    <mergeCell ref="A60:A61"/>
    <mergeCell ref="A53:A54"/>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37"/>
  <sheetViews>
    <sheetView showGridLines="0" topLeftCell="A10" workbookViewId="0">
      <selection activeCell="B37" sqref="B37:C37"/>
    </sheetView>
  </sheetViews>
  <sheetFormatPr defaultColWidth="11.5546875" defaultRowHeight="15.75"/>
  <cols>
    <col min="1" max="1" width="41.5546875" customWidth="1"/>
    <col min="2" max="3" width="16.44140625" customWidth="1"/>
    <col min="4" max="4" width="13" customWidth="1"/>
  </cols>
  <sheetData>
    <row r="1" spans="1:3" ht="27">
      <c r="A1" s="7" t="s">
        <v>62</v>
      </c>
    </row>
    <row r="2" spans="1:3" ht="33">
      <c r="A2" s="8" t="s">
        <v>63</v>
      </c>
      <c r="B2" s="9" t="s">
        <v>64</v>
      </c>
      <c r="C2" s="9" t="s">
        <v>65</v>
      </c>
    </row>
    <row r="3" spans="1:3">
      <c r="A3" s="52" t="s">
        <v>8</v>
      </c>
      <c r="B3" s="81">
        <v>0.42</v>
      </c>
      <c r="C3" s="82">
        <v>2.2999999999999998</v>
      </c>
    </row>
    <row r="4" spans="1:3">
      <c r="A4" s="52" t="s">
        <v>66</v>
      </c>
      <c r="B4" s="81">
        <v>0.1</v>
      </c>
      <c r="C4" s="82">
        <v>0.62</v>
      </c>
    </row>
    <row r="5" spans="1:3">
      <c r="A5" s="52" t="s">
        <v>67</v>
      </c>
      <c r="B5" s="81">
        <v>0.22</v>
      </c>
      <c r="C5" s="82">
        <v>1.1000000000000001</v>
      </c>
    </row>
    <row r="6" spans="1:3">
      <c r="A6" s="52" t="s">
        <v>68</v>
      </c>
      <c r="B6" s="81">
        <v>0.28999999999999998</v>
      </c>
      <c r="C6" s="82">
        <v>1.1000000000000001</v>
      </c>
    </row>
    <row r="7" spans="1:3">
      <c r="A7" s="52" t="s">
        <v>69</v>
      </c>
      <c r="B7" s="81">
        <v>0.28999999999999998</v>
      </c>
      <c r="C7" s="82">
        <v>1.1000000000000001</v>
      </c>
    </row>
    <row r="8" spans="1:3">
      <c r="A8" s="52" t="s">
        <v>70</v>
      </c>
      <c r="B8" s="81">
        <v>0.04</v>
      </c>
      <c r="C8" s="82">
        <v>0.2</v>
      </c>
    </row>
    <row r="9" spans="1:3">
      <c r="A9" s="52" t="s">
        <v>71</v>
      </c>
      <c r="B9" s="81">
        <v>0.04</v>
      </c>
      <c r="C9" s="82">
        <v>0.2</v>
      </c>
    </row>
    <row r="10" spans="1:3">
      <c r="A10" s="52" t="s">
        <v>72</v>
      </c>
      <c r="B10" s="81">
        <v>0.04</v>
      </c>
      <c r="C10" s="82">
        <v>0.2</v>
      </c>
    </row>
    <row r="11" spans="1:3">
      <c r="A11" s="52" t="s">
        <v>73</v>
      </c>
      <c r="B11" s="81">
        <v>0.04</v>
      </c>
      <c r="C11" s="82">
        <v>0.2</v>
      </c>
    </row>
    <row r="12" spans="1:3">
      <c r="A12" s="52" t="s">
        <v>74</v>
      </c>
      <c r="B12" s="81">
        <v>0.04</v>
      </c>
      <c r="C12" s="82">
        <v>0.2</v>
      </c>
    </row>
    <row r="13" spans="1:3">
      <c r="A13" s="52" t="s">
        <v>75</v>
      </c>
      <c r="B13" s="81">
        <v>0.04</v>
      </c>
      <c r="C13" s="82">
        <v>0.2</v>
      </c>
    </row>
    <row r="14" spans="1:3">
      <c r="A14" s="52" t="s">
        <v>76</v>
      </c>
      <c r="B14" s="81">
        <v>0.28999999999999998</v>
      </c>
      <c r="C14" s="82">
        <v>1.1000000000000001</v>
      </c>
    </row>
    <row r="15" spans="1:3">
      <c r="A15" s="52" t="s">
        <v>77</v>
      </c>
      <c r="B15" s="81">
        <v>0.28999999999999998</v>
      </c>
      <c r="C15" s="82">
        <v>1.1000000000000001</v>
      </c>
    </row>
    <row r="16" spans="1:3">
      <c r="A16" s="52" t="s">
        <v>78</v>
      </c>
      <c r="B16" s="81"/>
      <c r="C16" s="82"/>
    </row>
    <row r="17" spans="1:3">
      <c r="A17" s="52" t="s">
        <v>79</v>
      </c>
      <c r="B17" s="81">
        <v>0.22</v>
      </c>
      <c r="C17" s="82">
        <v>1.1000000000000001</v>
      </c>
    </row>
    <row r="18" spans="1:3">
      <c r="A18" s="52" t="s">
        <v>80</v>
      </c>
      <c r="B18" s="81">
        <v>0.22</v>
      </c>
      <c r="C18" s="82">
        <v>1.1000000000000001</v>
      </c>
    </row>
    <row r="19" spans="1:3">
      <c r="A19" s="52" t="s">
        <v>81</v>
      </c>
      <c r="B19" s="81"/>
      <c r="C19" s="82"/>
    </row>
    <row r="20" spans="1:3">
      <c r="A20" s="52" t="s">
        <v>82</v>
      </c>
      <c r="B20" s="81"/>
      <c r="C20" s="82"/>
    </row>
    <row r="21" spans="1:3">
      <c r="A21" s="52" t="s">
        <v>83</v>
      </c>
      <c r="B21" s="81"/>
      <c r="C21" s="82"/>
    </row>
    <row r="22" spans="1:3">
      <c r="A22" s="52" t="s">
        <v>84</v>
      </c>
      <c r="B22" s="81">
        <v>0.28999999999999998</v>
      </c>
      <c r="C22" s="82">
        <v>1.1000000000000001</v>
      </c>
    </row>
    <row r="23" spans="1:3">
      <c r="A23" s="52" t="s">
        <v>85</v>
      </c>
      <c r="B23" s="81">
        <v>0.36</v>
      </c>
      <c r="C23" s="82">
        <v>1.2</v>
      </c>
    </row>
    <row r="24" spans="1:3">
      <c r="A24" s="52" t="s">
        <v>86</v>
      </c>
      <c r="B24" s="81">
        <v>0.36</v>
      </c>
      <c r="C24" s="82">
        <v>1.2</v>
      </c>
    </row>
    <row r="25" spans="1:3">
      <c r="A25" s="52" t="s">
        <v>87</v>
      </c>
      <c r="B25" s="81">
        <v>0.36</v>
      </c>
      <c r="C25" s="82">
        <v>1.2</v>
      </c>
    </row>
    <row r="26" spans="1:3">
      <c r="A26" s="52" t="s">
        <v>88</v>
      </c>
      <c r="B26" s="81">
        <v>0.36</v>
      </c>
      <c r="C26" s="82">
        <v>1.2</v>
      </c>
    </row>
    <row r="27" spans="1:3">
      <c r="A27" s="52" t="s">
        <v>89</v>
      </c>
      <c r="B27" s="81">
        <v>0.36</v>
      </c>
      <c r="C27" s="82">
        <v>1.2</v>
      </c>
    </row>
    <row r="28" spans="1:3">
      <c r="A28" s="52" t="s">
        <v>90</v>
      </c>
      <c r="B28" s="81">
        <v>0.36</v>
      </c>
      <c r="C28" s="82">
        <v>1.2</v>
      </c>
    </row>
    <row r="29" spans="1:3">
      <c r="A29" s="52" t="s">
        <v>91</v>
      </c>
      <c r="B29" s="81"/>
      <c r="C29" s="82"/>
    </row>
    <row r="30" spans="1:3">
      <c r="A30" s="52" t="s">
        <v>92</v>
      </c>
      <c r="B30" s="81">
        <v>0.36</v>
      </c>
      <c r="C30" s="82">
        <v>1.2</v>
      </c>
    </row>
    <row r="31" spans="1:3">
      <c r="A31" s="52" t="s">
        <v>93</v>
      </c>
      <c r="B31" s="81">
        <v>0.36</v>
      </c>
      <c r="C31" s="82">
        <v>1.2</v>
      </c>
    </row>
    <row r="32" spans="1:3">
      <c r="A32" s="52" t="s">
        <v>94</v>
      </c>
      <c r="B32" s="15"/>
      <c r="C32" s="18"/>
    </row>
    <row r="33" spans="1:3">
      <c r="A33" s="52" t="s">
        <v>95</v>
      </c>
      <c r="B33" s="15"/>
      <c r="C33" s="18"/>
    </row>
    <row r="34" spans="1:3">
      <c r="A34" s="52" t="s">
        <v>96</v>
      </c>
      <c r="B34" s="15"/>
      <c r="C34" s="18"/>
    </row>
    <row r="35" spans="1:3">
      <c r="A35" s="52" t="s">
        <v>97</v>
      </c>
      <c r="B35" s="15"/>
      <c r="C35" s="18"/>
    </row>
    <row r="36" spans="1:3">
      <c r="A36" s="52" t="s">
        <v>98</v>
      </c>
      <c r="B36" s="15"/>
      <c r="C36" s="18"/>
    </row>
    <row r="37" spans="1:3">
      <c r="A37" s="52" t="s">
        <v>99</v>
      </c>
      <c r="B37" s="81">
        <v>0.36</v>
      </c>
      <c r="C37" s="82">
        <v>1.1000000000000001</v>
      </c>
    </row>
  </sheetData>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468637E175DCF4E9F005BE1951F7B56" ma:contentTypeVersion="2" ma:contentTypeDescription="Crée un document." ma:contentTypeScope="" ma:versionID="85fe809e27aa1138a1903e2cc5b549d5">
  <xsd:schema xmlns:xsd="http://www.w3.org/2001/XMLSchema" xmlns:xs="http://www.w3.org/2001/XMLSchema" xmlns:p="http://schemas.microsoft.com/office/2006/metadata/properties" xmlns:ns2="59851635-a87a-4eb9-a0b0-217756d90588" targetNamespace="http://schemas.microsoft.com/office/2006/metadata/properties" ma:root="true" ma:fieldsID="9693a21ad706a544b3e20bae94dcd8b7" ns2:_="">
    <xsd:import namespace="59851635-a87a-4eb9-a0b0-217756d90588"/>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851635-a87a-4eb9-a0b0-217756d905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A0DA8F2-02E3-4513-8BDA-35F160FD365A}">
  <ds:schemaRefs>
    <ds:schemaRef ds:uri="http://purl.org/dc/elements/1.1/"/>
    <ds:schemaRef ds:uri="http://schemas.microsoft.com/office/2006/metadata/properties"/>
    <ds:schemaRef ds:uri="f5e6b99b-e0e6-4800-83c5-62b49ef7121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1B61AC17-B37F-438C-9C79-FFDA9FC1594F}">
  <ds:schemaRefs>
    <ds:schemaRef ds:uri="http://schemas.microsoft.com/sharepoint/v3/contenttype/forms"/>
  </ds:schemaRefs>
</ds:datastoreItem>
</file>

<file path=customXml/itemProps3.xml><?xml version="1.0" encoding="utf-8"?>
<ds:datastoreItem xmlns:ds="http://schemas.openxmlformats.org/officeDocument/2006/customXml" ds:itemID="{B7195B71-220B-4288-BF1A-7319D89DCE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851635-a87a-4eb9-a0b0-217756d905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Calculation</vt:lpstr>
    </vt:vector>
  </TitlesOfParts>
  <Manager/>
  <Company>VITO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Nele Renders</dc:creator>
  <cp:keywords/>
  <dc:description/>
  <cp:lastModifiedBy>Agnė Stonienė</cp:lastModifiedBy>
  <cp:revision/>
  <dcterms:created xsi:type="dcterms:W3CDTF">2020-10-11T17:50:14Z</dcterms:created>
  <dcterms:modified xsi:type="dcterms:W3CDTF">2022-10-17T12:28:33Z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0x0101001468637E175DCF4E9F005BE1951F7B56</vt:lpwstr>
  </property>
  <property fmtid="{D5CDD505-2E9C-101B-9397-08002B2CF9AE}" pid="3" name="WorkbookGuid">
    <vt:lpwstr>e605dcf2-abc2-4ac9-8cf5-ae52944fe8a5</vt:lpwstr>
  </property>
</Properties>
</file>