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86" documentId="13_ncr:1_{E4869F0A-0169-44A9-B058-10D7A9C54829}" xr6:coauthVersionLast="47" xr6:coauthVersionMax="47" xr10:uidLastSave="{73178412-E8BF-4E10-A1D4-334C76FFD2C0}"/>
  <workbookProtection workbookAlgorithmName="SHA-512" workbookHashValue="F3pW4xZ6xkzwX3QKgB6rto9pqdqZCG8nLUgFLg31a1ljQ8FKCZicFv0EY7BwehaMaNbrrKRCKD7+kOlV7QJ6sg==" workbookSaltValue="IyxiW7WQ02WEsmMBhdagCw==" workbookSpinCount="100000" lockStructure="1"/>
  <bookViews>
    <workbookView xWindow="-120" yWindow="-120" windowWidth="29040" windowHeight="15720" xr2:uid="{00000000-000D-0000-FFFF-FFFF00000000}"/>
  </bookViews>
  <sheets>
    <sheet name="Skaičiuoklė" sheetId="6" r:id="rId1"/>
    <sheet name="EU Values" sheetId="7" state="veryHidden" r:id="rId2"/>
    <sheet name="National Values" sheetId="9"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6" l="1"/>
  <c r="D28" i="6"/>
  <c r="D27" i="6"/>
  <c r="D26" i="6"/>
  <c r="E35" i="6" l="1"/>
  <c r="E34" i="6"/>
  <c r="E33" i="6"/>
  <c r="C58" i="6" l="1"/>
  <c r="E58" i="6" l="1"/>
  <c r="E57" i="6"/>
  <c r="F20" i="6"/>
  <c r="D20" i="6"/>
  <c r="F19" i="6"/>
  <c r="D19" i="6"/>
  <c r="C59" i="6" l="1"/>
  <c r="E59" i="6"/>
  <c r="C60" i="6"/>
  <c r="E60" i="6"/>
  <c r="F18" i="6"/>
  <c r="D18" i="6"/>
</calcChain>
</file>

<file path=xl/sharedStrings.xml><?xml version="1.0" encoding="utf-8"?>
<sst xmlns="http://schemas.openxmlformats.org/spreadsheetml/2006/main" count="219" uniqueCount="152">
  <si>
    <t>Į šia spalva pažymėtus langelius reikia įvesti duomenis</t>
  </si>
  <si>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</si>
  <si>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</si>
  <si>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</si>
  <si>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Implementation year</t>
  </si>
  <si>
    <t>Indicative values depend on the year the action is implemented. Please choose an option for the calculation.</t>
  </si>
  <si>
    <t>Reference vehicle</t>
  </si>
  <si>
    <t>Indicative values are available for different vehicle types. Please choose an option for the calculation.</t>
  </si>
  <si>
    <t>Share of energy carriers</t>
  </si>
  <si>
    <t>before implementation</t>
  </si>
  <si>
    <t>share</t>
  </si>
  <si>
    <t>after implementation</t>
  </si>
  <si>
    <t>Parameter explanation</t>
  </si>
  <si>
    <t>Input energy of appliance before and after implementing the energy saving action</t>
  </si>
  <si>
    <t>total share</t>
  </si>
  <si>
    <t>Checksum for total share of energy carriers</t>
  </si>
  <si>
    <t>Factor for converting final energy consumption into primary energy consumption</t>
  </si>
  <si>
    <t>Factor for converting energy consumption into greenhouse gas emissions</t>
  </si>
  <si>
    <t>Įrašykite transporto priemonės kuro sąnaudas l/100 km vienai kuro rūšiai</t>
  </si>
  <si>
    <t>Kuro rūšis</t>
  </si>
  <si>
    <t>Kuro sąnaudos</t>
  </si>
  <si>
    <t>l/100 km</t>
  </si>
  <si>
    <t>kWh/100 km</t>
  </si>
  <si>
    <t>Benzinas</t>
  </si>
  <si>
    <t>Dyzelinas</t>
  </si>
  <si>
    <t>SND</t>
  </si>
  <si>
    <t>Įgyvendintos energijos taupymo priemonės duomenys*</t>
  </si>
  <si>
    <t>Faktiniai įvesties duomenys</t>
  </si>
  <si>
    <t>Indicative Values</t>
  </si>
  <si>
    <t>Unit</t>
  </si>
  <si>
    <t>Dydžio paaiškinimas</t>
  </si>
  <si>
    <t>Rekomenduojamas duomenų šaltinis**</t>
  </si>
  <si>
    <t>n</t>
  </si>
  <si>
    <t>vnt.</t>
  </si>
  <si>
    <t>-</t>
  </si>
  <si>
    <t xml:space="preserve">Įsigyta elektrinė transporto priemonė </t>
  </si>
  <si>
    <t>Konkrečios pakeistos transporto priemonės galutinės energijos (kuro) sąnaudos (jei turite sąnaudas l/100 km pasinaudokite aukščiau pateikta konvertavimo lentele ir perverskite į kWh/100 km)</t>
  </si>
  <si>
    <t>Įmonės transporto parko apskaitos duomenys.</t>
  </si>
  <si>
    <t>Konkrečios elektrinės transporto priemonės galutinės energijos (elektros) sąnaudos</t>
  </si>
  <si>
    <t>DT</t>
  </si>
  <si>
    <t>km/metus</t>
  </si>
  <si>
    <t>km/a</t>
  </si>
  <si>
    <t>Vidutinis metinis atstumas, nuvažiuotas su transporto priemone</t>
  </si>
  <si>
    <t>Elgesio poveikio korekcijos veiksnys</t>
  </si>
  <si>
    <t>Skaičiavimo formulė*</t>
  </si>
  <si>
    <t>Article 3 | Total final energy savings (TFES)</t>
  </si>
  <si>
    <t>Article 3 | Effect on primary energy consumption (EPEC)</t>
  </si>
  <si>
    <t>Calculation results</t>
  </si>
  <si>
    <t>Rezultatai*</t>
  </si>
  <si>
    <t>Sutaupyta energija</t>
  </si>
  <si>
    <t>kWh/metus</t>
  </si>
  <si>
    <t>kWh/a</t>
  </si>
  <si>
    <t>Bendras galutinės energijos sutaupymas</t>
  </si>
  <si>
    <t>TFES Article 3</t>
  </si>
  <si>
    <t>Total final energy savings for Article 3 calculation</t>
  </si>
  <si>
    <t>EPEC Article 3</t>
  </si>
  <si>
    <t>Effect on primary energy consumption for Article 3 calculation</t>
  </si>
  <si>
    <t>Greenhouse gas savings</t>
  </si>
  <si>
    <t>Costs related to the action</t>
  </si>
  <si>
    <t>[euro2021]</t>
  </si>
  <si>
    <t>Small Car - ICE</t>
  </si>
  <si>
    <t>Investment cost of a typical reference vehicle for a small car</t>
  </si>
  <si>
    <t>Small Car - BEV</t>
  </si>
  <si>
    <t>Investment cost of a typical efficient vehicle for a small car</t>
  </si>
  <si>
    <t>Mid-Size - ICE</t>
  </si>
  <si>
    <t>Investment cost of a typical reference vehicle for a mid-size car</t>
  </si>
  <si>
    <t>Mid-Size - BEV</t>
  </si>
  <si>
    <t>Investment cost of a typical efficient vehicle for a mid-size car</t>
  </si>
  <si>
    <t>Large - ICE</t>
  </si>
  <si>
    <t>Investment cost of a typical reference vehicle for a large car</t>
  </si>
  <si>
    <t>Large - BEV</t>
  </si>
  <si>
    <t>Investment cost of a typical efficient vehicle for a large car</t>
  </si>
  <si>
    <t>[euro2021/a] </t>
  </si>
  <si>
    <t xml:space="preserve">Maintenance cost with a typical reference vehicle </t>
  </si>
  <si>
    <t xml:space="preserve">Maintenance cost with a typical efficient vehicle </t>
  </si>
  <si>
    <t>[a]</t>
  </si>
  <si>
    <t>Lifetime</t>
  </si>
  <si>
    <t xml:space="preserve">Considered lifetime of the savings </t>
  </si>
  <si>
    <t>* - Parengta pagal tarptautinio projekto streamSAVE įgyvendinimo metu sukurtą metodiką.</t>
  </si>
  <si>
    <t>** - Pateikiamas rekomenduojamas, o ne privalomas duomenų šaltinis.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</si>
  <si>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</si>
  <si>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</si>
  <si>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</si>
  <si>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</si>
  <si>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</si>
  <si>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</si>
  <si>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</si>
  <si>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</si>
  <si>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</si>
  <si>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</si>
  <si>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</si>
  <si>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</si>
  <si>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</si>
  <si>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</si>
  <si>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</si>
  <si>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</si>
  <si>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</si>
  <si>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</si>
  <si>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</si>
  <si>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</si>
  <si>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</si>
  <si>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</si>
  <si>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</si>
  <si>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</si>
  <si>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</si>
  <si>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</si>
  <si>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</si>
  <si>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</si>
  <si>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</si>
  <si>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</si>
  <si>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</si>
  <si>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</si>
  <si>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</si>
  <si>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</si>
  <si>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</si>
  <si>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</si>
  <si>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</si>
  <si>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</si>
  <si>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</si>
  <si>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Vehicle type before implementation</t>
  </si>
  <si>
    <r>
      <t>sFEC</t>
    </r>
    <r>
      <rPr>
        <b/>
        <vertAlign val="subscript"/>
        <sz val="11"/>
        <color rgb="FFFFFFFF"/>
        <rFont val="Franklin Gothic Book (corpo)"/>
      </rPr>
      <t>ref</t>
    </r>
  </si>
  <si>
    <r>
      <t>sFEC</t>
    </r>
    <r>
      <rPr>
        <b/>
        <vertAlign val="subscript"/>
        <sz val="11"/>
        <color rgb="FFFFFFFF"/>
        <rFont val="Franklin Gothic Book"/>
        <family val="2"/>
        <scheme val="minor"/>
      </rPr>
      <t>eff</t>
    </r>
  </si>
  <si>
    <t>2020 onwards</t>
  </si>
  <si>
    <t>2025 onwards</t>
  </si>
  <si>
    <t>2030 onwards</t>
  </si>
  <si>
    <t>Car - EU27 average share</t>
  </si>
  <si>
    <t>Car – Petrol</t>
  </si>
  <si>
    <t>Car – Diesel</t>
  </si>
  <si>
    <t>Car – LPG</t>
  </si>
  <si>
    <t>Car – LNG</t>
  </si>
  <si>
    <t>Car – PHEV</t>
  </si>
  <si>
    <t>Van - Diesel</t>
  </si>
  <si>
    <t>Truck</t>
  </si>
  <si>
    <t>Bus</t>
  </si>
  <si>
    <t>Matavimo vienetai</t>
  </si>
  <si>
    <t xml:space="preserve">Ši skaičiuoklė skirta transporto priemonių keitimui iš įprastu kuru (degalais) varomų transporto priemonių į elektromobilius. Įprastais automobiliais laikomi tie, kurie naudoja dyzeliną, benziną ar suskystintas gamtines dujas (toliau - SND), taip pat hibridiniai variantai. Ši supaprastinta standartizuota skaičiuoklė skirta skaičiuoti Energijos sutaupymo susitarimų energijos sutaupymams. </t>
  </si>
  <si>
    <t>Bendras galutinės energijos sutaupymas (TFES)</t>
  </si>
  <si>
    <r>
      <t>f</t>
    </r>
    <r>
      <rPr>
        <vertAlign val="subscript"/>
        <sz val="11"/>
        <color theme="1" tint="0.249977111117893"/>
        <rFont val="Exo 2"/>
        <charset val="186"/>
      </rPr>
      <t>PE, before</t>
    </r>
  </si>
  <si>
    <r>
      <t>f</t>
    </r>
    <r>
      <rPr>
        <vertAlign val="subscript"/>
        <sz val="11"/>
        <color theme="1" tint="0.249977111117893"/>
        <rFont val="Exo 2"/>
        <charset val="186"/>
      </rPr>
      <t>PE, after</t>
    </r>
  </si>
  <si>
    <r>
      <t>f</t>
    </r>
    <r>
      <rPr>
        <vertAlign val="subscript"/>
        <sz val="11"/>
        <color theme="1" tint="0.249977111117893"/>
        <rFont val="Exo 2"/>
        <charset val="186"/>
      </rPr>
      <t>GHG, before</t>
    </r>
  </si>
  <si>
    <r>
      <t>f</t>
    </r>
    <r>
      <rPr>
        <vertAlign val="subscript"/>
        <sz val="11"/>
        <color theme="1" tint="0.249977111117893"/>
        <rFont val="Exo 2"/>
        <charset val="186"/>
      </rPr>
      <t>GHG, after</t>
    </r>
  </si>
  <si>
    <r>
      <t>sFEC</t>
    </r>
    <r>
      <rPr>
        <vertAlign val="subscript"/>
        <sz val="11"/>
        <color theme="1" tint="0.249977111117893"/>
        <rFont val="Exo 2"/>
        <charset val="186"/>
      </rPr>
      <t>Ref</t>
    </r>
  </si>
  <si>
    <r>
      <t>sFEC</t>
    </r>
    <r>
      <rPr>
        <vertAlign val="subscript"/>
        <sz val="11"/>
        <color theme="1" tint="0.249977111117893"/>
        <rFont val="Exo 2"/>
        <charset val="186"/>
      </rPr>
      <t>Eff</t>
    </r>
  </si>
  <si>
    <r>
      <t>f</t>
    </r>
    <r>
      <rPr>
        <vertAlign val="subscript"/>
        <sz val="11"/>
        <color theme="1" tint="0.249977111117893"/>
        <rFont val="Exo 2"/>
        <charset val="186"/>
      </rPr>
      <t>BEH</t>
    </r>
  </si>
  <si>
    <r>
      <t>GHG | Greenhouse gas savings (GHG</t>
    </r>
    <r>
      <rPr>
        <b/>
        <vertAlign val="subscript"/>
        <sz val="12"/>
        <rFont val="Exo 2"/>
        <charset val="186"/>
      </rPr>
      <t>sav</t>
    </r>
    <r>
      <rPr>
        <b/>
        <sz val="12"/>
        <rFont val="Exo 2"/>
        <charset val="186"/>
      </rPr>
      <t>)</t>
    </r>
  </si>
  <si>
    <r>
      <t>GHG</t>
    </r>
    <r>
      <rPr>
        <vertAlign val="subscript"/>
        <sz val="10"/>
        <color theme="1" tint="0.249977111117893"/>
        <rFont val="Exo 2"/>
        <charset val="186"/>
      </rPr>
      <t>sav</t>
    </r>
  </si>
  <si>
    <r>
      <t>t</t>
    </r>
    <r>
      <rPr>
        <b/>
        <vertAlign val="subscript"/>
        <sz val="10"/>
        <color theme="1" tint="0.249977111117893"/>
        <rFont val="Exo 2"/>
        <charset val="186"/>
      </rPr>
      <t>CO2</t>
    </r>
  </si>
  <si>
    <r>
      <t xml:space="preserve">Investment costs </t>
    </r>
    <r>
      <rPr>
        <b/>
        <vertAlign val="subscript"/>
        <sz val="11"/>
        <color theme="0"/>
        <rFont val="Exo 2"/>
        <charset val="186"/>
      </rPr>
      <t>PA</t>
    </r>
  </si>
  <si>
    <r>
      <t xml:space="preserve">Maintenance costs </t>
    </r>
    <r>
      <rPr>
        <b/>
        <vertAlign val="subscript"/>
        <sz val="11"/>
        <color theme="0"/>
        <rFont val="Exo 2"/>
        <charset val="186"/>
      </rPr>
      <t>PA</t>
    </r>
  </si>
  <si>
    <r>
      <t xml:space="preserve">Lifetime </t>
    </r>
    <r>
      <rPr>
        <b/>
        <vertAlign val="subscript"/>
        <sz val="11"/>
        <color theme="0"/>
        <rFont val="Exo 2"/>
        <charset val="186"/>
      </rPr>
      <t>PA</t>
    </r>
  </si>
  <si>
    <r>
      <t xml:space="preserve">Energijos sutaupymo skaičiavimas. Elektromobiliai </t>
    </r>
    <r>
      <rPr>
        <sz val="20"/>
        <color rgb="FF164F56"/>
        <rFont val="Exo 2"/>
        <charset val="186"/>
      </rPr>
      <t>(Skaičiuoklė atnaujinta 2025-06-27)</t>
    </r>
  </si>
  <si>
    <r>
      <t>Konvertavimas iš litrų į energijos vienetus, siekiant nustatyti sFEC</t>
    </r>
    <r>
      <rPr>
        <b/>
        <vertAlign val="subscript"/>
        <sz val="14"/>
        <color rgb="FF164F56"/>
        <rFont val="Exo 2"/>
        <charset val="186"/>
      </rPr>
      <t>Ref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</si>
</sst>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0.000"/>
    <numFmt numFmtId="166" formatCode="#,##0.0;\-\ #,##0.0;\-"/>
    <numFmt numFmtId="167" formatCode="#,##0.00;\-\ #,##0.00;\-"/>
    <numFmt numFmtId="168" formatCode="_-* #,##0_-;\-* #,##0_-;_-* &quot;-&quot;??_-;_-@_-"/>
    <numFmt numFmtId="169" formatCode="#,##0.000000;\-\ #,##0.000000;\-"/>
  </numFmts>
  <fonts count="49">
    <font>
      <sz val="11"/>
      <color theme="1"/>
      <name val="Franklin Gothic Book"/>
      <family val="2"/>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b/>
      <vertAlign val="subscript"/>
      <sz val="11"/>
      <color theme="0"/>
      <name val="Franklin Gothic Book"/>
      <family val="2"/>
      <scheme val="minor"/>
    </font>
    <font>
      <sz val="11"/>
      <name val="Franklin Gothic Book"/>
      <family val="2"/>
      <scheme val="minor"/>
    </font>
    <font>
      <b/>
      <sz val="11"/>
      <color rgb="FFFFFFFF"/>
      <name val="Franklin Gothic Book"/>
      <family val="2"/>
      <scheme val="minor"/>
    </font>
    <font>
      <b/>
      <vertAlign val="subscript"/>
      <sz val="11"/>
      <color rgb="FFFFFFFF"/>
      <name val="Franklin Gothic Book (corpo)"/>
    </font>
    <font>
      <sz val="11"/>
      <color rgb="FF000000"/>
      <name val="Franklin Gothic Book"/>
      <family val="2"/>
      <scheme val="minor"/>
    </font>
    <font>
      <b/>
      <vertAlign val="subscript"/>
      <sz val="11"/>
      <color rgb="FFFFFFFF"/>
      <name val="Franklin Gothic Book"/>
      <family val="2"/>
      <scheme val="minor"/>
    </font>
    <font>
      <sz val="11"/>
      <color theme="1"/>
      <name val="Exo 2"/>
      <charset val="186"/>
    </font>
    <font>
      <b/>
      <sz val="20"/>
      <color theme="4"/>
      <name val="Exo 2"/>
      <charset val="186"/>
    </font>
    <font>
      <sz val="11"/>
      <name val="Exo 2"/>
      <charset val="186"/>
    </font>
    <font>
      <b/>
      <sz val="14"/>
      <color rgb="FF00B050"/>
      <name val="Exo 2"/>
      <charset val="186"/>
    </font>
    <font>
      <sz val="10"/>
      <color theme="1" tint="0.249977111117893"/>
      <name val="Exo 2"/>
      <charset val="186"/>
    </font>
    <font>
      <sz val="11"/>
      <color theme="1" tint="0.249977111117893"/>
      <name val="Exo 2"/>
      <charset val="186"/>
    </font>
    <font>
      <sz val="9"/>
      <color theme="1"/>
      <name val="Exo 2"/>
      <charset val="186"/>
    </font>
    <font>
      <sz val="9"/>
      <name val="Exo 2"/>
      <charset val="186"/>
    </font>
    <font>
      <b/>
      <sz val="11"/>
      <color theme="0"/>
      <name val="Exo 2"/>
      <charset val="186"/>
    </font>
    <font>
      <vertAlign val="subscript"/>
      <sz val="11"/>
      <color theme="1" tint="0.249977111117893"/>
      <name val="Exo 2"/>
      <charset val="186"/>
    </font>
    <font>
      <b/>
      <sz val="14"/>
      <color theme="4"/>
      <name val="Exo 2"/>
      <charset val="186"/>
    </font>
    <font>
      <sz val="11"/>
      <color rgb="FFFF0000"/>
      <name val="Exo 2"/>
      <charset val="186"/>
    </font>
    <font>
      <b/>
      <sz val="11"/>
      <color theme="1"/>
      <name val="Exo 2"/>
      <charset val="186"/>
    </font>
    <font>
      <i/>
      <sz val="11"/>
      <color theme="1"/>
      <name val="Exo 2"/>
      <charset val="186"/>
    </font>
    <font>
      <sz val="12"/>
      <color theme="7"/>
      <name val="Exo 2"/>
      <charset val="186"/>
    </font>
    <font>
      <sz val="11"/>
      <color rgb="FF000000"/>
      <name val="Exo 2"/>
      <charset val="186"/>
    </font>
    <font>
      <b/>
      <sz val="12"/>
      <name val="Exo 2"/>
      <charset val="186"/>
    </font>
    <font>
      <b/>
      <vertAlign val="subscript"/>
      <sz val="12"/>
      <name val="Exo 2"/>
      <charset val="186"/>
    </font>
    <font>
      <b/>
      <sz val="10"/>
      <color theme="1" tint="0.249977111117893"/>
      <name val="Exo 2"/>
      <charset val="186"/>
    </font>
    <font>
      <b/>
      <sz val="11"/>
      <color theme="1" tint="0.249977111117893"/>
      <name val="Exo 2"/>
      <charset val="186"/>
    </font>
    <font>
      <vertAlign val="subscript"/>
      <sz val="10"/>
      <color theme="1" tint="0.249977111117893"/>
      <name val="Exo 2"/>
      <charset val="186"/>
    </font>
    <font>
      <b/>
      <vertAlign val="subscript"/>
      <sz val="10"/>
      <color theme="1" tint="0.249977111117893"/>
      <name val="Exo 2"/>
      <charset val="186"/>
    </font>
    <font>
      <b/>
      <vertAlign val="subscript"/>
      <sz val="11"/>
      <color theme="0"/>
      <name val="Exo 2"/>
      <charset val="186"/>
    </font>
    <font>
      <sz val="10"/>
      <color theme="1"/>
      <name val="Exo 2"/>
      <charset val="186"/>
    </font>
    <font>
      <b/>
      <sz val="20"/>
      <color rgb="FF164F56"/>
      <name val="Exo 2"/>
      <charset val="186"/>
    </font>
    <font>
      <sz val="20"/>
      <color rgb="FF164F56"/>
      <name val="Exo 2"/>
      <charset val="186"/>
    </font>
    <font>
      <b/>
      <sz val="14"/>
      <color rgb="FF164F56"/>
      <name val="Exo 2"/>
      <charset val="186"/>
    </font>
    <font>
      <b/>
      <vertAlign val="subscript"/>
      <sz val="14"/>
      <color rgb="FF164F56"/>
      <name val="Exo 2"/>
      <charset val="186"/>
    </font>
    <font>
      <sz val="12"/>
      <color rgb="FF164F56"/>
      <name val="Exo 2"/>
      <charset val="186"/>
    </font>
    <font>
      <b/>
      <sz val="11"/>
      <color theme="0" tint="-4.9989318521683403E-2"/>
      <name val="Exo 2"/>
      <charset val="186"/>
    </font>
  </fonts>
  <fills count="15">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
      <patternFill patternType="solid">
        <fgColor rgb="FFD6FEDE"/>
        <bgColor rgb="FFFFFFFF"/>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rgb="FF164F56"/>
        <bgColor indexed="64"/>
      </patternFill>
    </fill>
    <fill>
      <patternFill patternType="solid">
        <fgColor rgb="FFF0F4F7"/>
        <bgColor indexed="64"/>
      </patternFill>
    </fill>
    <fill>
      <patternFill patternType="solid">
        <fgColor rgb="FFF1B718"/>
        <bgColor indexed="64"/>
      </patternFill>
    </fill>
  </fills>
  <borders count="29">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style="thin">
        <color theme="5"/>
      </left>
      <right style="thin">
        <color theme="5"/>
      </right>
      <top/>
      <bottom/>
      <diagonal/>
    </border>
    <border>
      <left/>
      <right style="thin">
        <color theme="5"/>
      </right>
      <top/>
      <bottom/>
      <diagonal/>
    </border>
    <border>
      <left/>
      <right style="thin">
        <color theme="5"/>
      </right>
      <top style="thin">
        <color theme="5"/>
      </top>
      <bottom/>
      <diagonal/>
    </border>
    <border>
      <left style="thin">
        <color theme="0"/>
      </left>
      <right style="thin">
        <color theme="0"/>
      </right>
      <top style="thin">
        <color theme="0"/>
      </top>
      <bottom style="thin">
        <color theme="0"/>
      </bottom>
      <diagonal/>
    </border>
    <border>
      <left style="thin">
        <color theme="5"/>
      </left>
      <right/>
      <top/>
      <bottom/>
      <diagonal/>
    </border>
    <border>
      <left style="thin">
        <color rgb="FF04C56C"/>
      </left>
      <right style="thin">
        <color rgb="FF04C56C"/>
      </right>
      <top style="thin">
        <color rgb="FF04C56C"/>
      </top>
      <bottom style="thin">
        <color rgb="FF04C56C"/>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5"/>
      </left>
      <right style="thin">
        <color theme="5"/>
      </right>
      <top/>
      <bottom style="thin">
        <color theme="5"/>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8">
    <xf numFmtId="0" fontId="0" fillId="0" borderId="0"/>
    <xf numFmtId="43" fontId="2" fillId="0" borderId="0" applyFont="0" applyFill="0" applyBorder="0" applyAlignment="0" applyProtection="0"/>
    <xf numFmtId="49" fontId="3" fillId="0" borderId="0">
      <alignment horizontal="left" vertical="top"/>
    </xf>
    <xf numFmtId="0" fontId="5" fillId="2" borderId="2" applyNumberFormat="0">
      <protection locked="0"/>
    </xf>
    <xf numFmtId="0" fontId="4" fillId="4" borderId="0">
      <alignment horizontal="justify" vertical="center" wrapText="1"/>
    </xf>
    <xf numFmtId="164" fontId="6" fillId="3" borderId="0"/>
    <xf numFmtId="164" fontId="5" fillId="4" borderId="0"/>
    <xf numFmtId="49" fontId="7" fillId="0" borderId="0"/>
    <xf numFmtId="43" fontId="2"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8" fillId="5" borderId="9" applyNumberFormat="0" applyAlignment="0" applyProtection="0"/>
    <xf numFmtId="0" fontId="11" fillId="0" borderId="4" applyNumberFormat="0" applyFill="0" applyBorder="0" applyAlignment="0" applyProtection="0"/>
    <xf numFmtId="0" fontId="2" fillId="6" borderId="9" applyNumberFormat="0" applyAlignment="0" applyProtection="0"/>
    <xf numFmtId="0" fontId="9" fillId="4" borderId="0" applyNumberFormat="0" applyFill="0" applyBorder="0" applyAlignment="0" applyProtection="0">
      <alignment horizontal="justify" vertical="center" wrapText="1"/>
    </xf>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128">
    <xf numFmtId="0" fontId="0" fillId="0" borderId="0" xfId="0"/>
    <xf numFmtId="0" fontId="12" fillId="0" borderId="0" xfId="9"/>
    <xf numFmtId="0" fontId="8" fillId="5" borderId="9" xfId="11"/>
    <xf numFmtId="4" fontId="8" fillId="5" borderId="9" xfId="11" applyNumberFormat="1" applyAlignment="1">
      <alignment wrapText="1"/>
    </xf>
    <xf numFmtId="43" fontId="2" fillId="6" borderId="9" xfId="13" applyNumberFormat="1" applyProtection="1">
      <protection locked="0"/>
    </xf>
    <xf numFmtId="0" fontId="15" fillId="7" borderId="12" xfId="0" applyFont="1" applyFill="1" applyBorder="1" applyAlignment="1">
      <alignment horizontal="center" vertical="center" wrapText="1"/>
    </xf>
    <xf numFmtId="0" fontId="0" fillId="0" borderId="9" xfId="0" applyBorder="1"/>
    <xf numFmtId="4" fontId="0" fillId="0" borderId="9" xfId="0" applyNumberFormat="1" applyBorder="1"/>
    <xf numFmtId="165" fontId="0" fillId="0" borderId="9" xfId="0" applyNumberFormat="1" applyBorder="1"/>
    <xf numFmtId="0" fontId="14" fillId="0" borderId="9" xfId="0" applyFont="1" applyBorder="1" applyAlignment="1">
      <alignment horizontal="left" vertical="center" wrapText="1"/>
    </xf>
    <xf numFmtId="0" fontId="17" fillId="0" borderId="9" xfId="0" applyFont="1" applyBorder="1" applyAlignment="1">
      <alignment horizontal="right" vertical="center" wrapText="1"/>
    </xf>
    <xf numFmtId="168" fontId="17" fillId="0" borderId="9" xfId="8" applyNumberFormat="1" applyFont="1" applyBorder="1" applyAlignment="1">
      <alignment horizontal="left" vertical="center" wrapText="1"/>
    </xf>
    <xf numFmtId="0" fontId="0" fillId="0" borderId="9" xfId="0" applyBorder="1" applyAlignment="1">
      <alignment horizontal="justify" vertical="center" wrapText="1"/>
    </xf>
    <xf numFmtId="2" fontId="0" fillId="0" borderId="9" xfId="0" applyNumberFormat="1" applyBorder="1"/>
    <xf numFmtId="0" fontId="17" fillId="0" borderId="9" xfId="0" applyFont="1" applyBorder="1" applyAlignment="1">
      <alignment horizontal="justify" vertical="center" wrapText="1"/>
    </xf>
    <xf numFmtId="43" fontId="0" fillId="0" borderId="9" xfId="8" applyFont="1" applyBorder="1" applyAlignment="1">
      <alignment horizontal="right" vertical="center" wrapText="1"/>
    </xf>
    <xf numFmtId="43" fontId="17" fillId="0" borderId="9" xfId="8" applyFont="1" applyBorder="1" applyAlignment="1">
      <alignment horizontal="right" vertical="center" wrapText="1"/>
    </xf>
    <xf numFmtId="168" fontId="17" fillId="0" borderId="9" xfId="8" applyNumberFormat="1" applyFont="1" applyBorder="1" applyAlignment="1">
      <alignment horizontal="justify" vertical="center" wrapText="1"/>
    </xf>
    <xf numFmtId="4" fontId="0" fillId="8" borderId="17" xfId="0" applyNumberFormat="1" applyFill="1" applyBorder="1" applyProtection="1">
      <protection locked="0"/>
    </xf>
    <xf numFmtId="165" fontId="0" fillId="8" borderId="17" xfId="0" applyNumberFormat="1" applyFill="1" applyBorder="1" applyProtection="1">
      <protection locked="0"/>
    </xf>
    <xf numFmtId="0" fontId="19" fillId="0" borderId="0" xfId="0" applyFont="1" applyProtection="1">
      <protection hidden="1"/>
    </xf>
    <xf numFmtId="49" fontId="20" fillId="4" borderId="0" xfId="9" applyNumberFormat="1" applyFont="1" applyFill="1" applyAlignment="1" applyProtection="1">
      <alignment horizontal="left" vertical="top"/>
      <protection hidden="1"/>
    </xf>
    <xf numFmtId="0" fontId="19" fillId="4" borderId="0" xfId="0" applyFont="1" applyFill="1" applyProtection="1">
      <protection hidden="1"/>
    </xf>
    <xf numFmtId="0" fontId="21" fillId="4" borderId="0" xfId="0" applyFont="1" applyFill="1" applyAlignment="1" applyProtection="1">
      <alignment horizontal="left" vertical="top" wrapText="1"/>
      <protection hidden="1"/>
    </xf>
    <xf numFmtId="49" fontId="22" fillId="4" borderId="0" xfId="2" applyFont="1" applyFill="1" applyProtection="1">
      <alignment horizontal="left" vertical="top"/>
      <protection hidden="1"/>
    </xf>
    <xf numFmtId="0" fontId="23" fillId="4" borderId="0" xfId="0" applyFont="1" applyFill="1" applyAlignment="1" applyProtection="1">
      <alignment horizontal="left" vertical="top" wrapText="1"/>
      <protection hidden="1"/>
    </xf>
    <xf numFmtId="0" fontId="24" fillId="4" borderId="0" xfId="14" applyFont="1" applyFill="1" applyAlignment="1" applyProtection="1">
      <alignment horizontal="justify" vertical="center" wrapText="1"/>
      <protection hidden="1"/>
    </xf>
    <xf numFmtId="0" fontId="19" fillId="6" borderId="9" xfId="13" applyFont="1" applyAlignment="1" applyProtection="1">
      <alignment vertical="center"/>
      <protection hidden="1"/>
    </xf>
    <xf numFmtId="0" fontId="23" fillId="4" borderId="0" xfId="4" applyFont="1" applyAlignment="1" applyProtection="1">
      <alignment vertical="center" wrapText="1"/>
      <protection hidden="1"/>
    </xf>
    <xf numFmtId="0" fontId="23" fillId="4" borderId="0" xfId="4" applyFont="1" applyProtection="1">
      <alignment horizontal="justify" vertical="center" wrapText="1"/>
      <protection hidden="1"/>
    </xf>
    <xf numFmtId="0" fontId="19" fillId="6" borderId="9" xfId="13" applyFont="1" applyAlignment="1" applyProtection="1">
      <alignment horizontal="left" vertical="center"/>
      <protection hidden="1"/>
    </xf>
    <xf numFmtId="0" fontId="25" fillId="4" borderId="0" xfId="0" applyFont="1" applyFill="1" applyAlignment="1" applyProtection="1">
      <alignment vertical="center"/>
      <protection hidden="1"/>
    </xf>
    <xf numFmtId="0" fontId="26" fillId="4" borderId="0" xfId="0" applyFont="1" applyFill="1" applyAlignment="1" applyProtection="1">
      <alignment vertical="center"/>
      <protection hidden="1"/>
    </xf>
    <xf numFmtId="0" fontId="24" fillId="0" borderId="0" xfId="14" applyFont="1" applyFill="1" applyAlignment="1" applyProtection="1">
      <protection hidden="1"/>
    </xf>
    <xf numFmtId="0" fontId="23" fillId="4" borderId="0" xfId="4" quotePrefix="1" applyFont="1" applyProtection="1">
      <alignment horizontal="justify" vertical="center" wrapText="1"/>
      <protection hidden="1"/>
    </xf>
    <xf numFmtId="0" fontId="24" fillId="4" borderId="0" xfId="14" applyFont="1" applyFill="1" applyAlignment="1" applyProtection="1">
      <protection hidden="1"/>
    </xf>
    <xf numFmtId="0" fontId="27" fillId="5" borderId="9" xfId="11" applyFont="1" applyAlignment="1" applyProtection="1">
      <alignment horizontal="center" vertical="center"/>
      <protection hidden="1"/>
    </xf>
    <xf numFmtId="0" fontId="27" fillId="5" borderId="9" xfId="11" applyFont="1" applyAlignment="1" applyProtection="1">
      <protection hidden="1"/>
    </xf>
    <xf numFmtId="43" fontId="19" fillId="6" borderId="9" xfId="13" applyNumberFormat="1" applyFont="1" applyProtection="1">
      <protection hidden="1"/>
    </xf>
    <xf numFmtId="9" fontId="19" fillId="6" borderId="9" xfId="13" applyNumberFormat="1" applyFont="1" applyProtection="1">
      <protection hidden="1"/>
    </xf>
    <xf numFmtId="0" fontId="23" fillId="4" borderId="7" xfId="0" applyFont="1" applyFill="1" applyBorder="1" applyAlignment="1" applyProtection="1">
      <alignment horizontal="left"/>
      <protection hidden="1"/>
    </xf>
    <xf numFmtId="0" fontId="23" fillId="4" borderId="6" xfId="0" applyFont="1" applyFill="1" applyBorder="1" applyAlignment="1" applyProtection="1">
      <alignment horizontal="left"/>
      <protection hidden="1"/>
    </xf>
    <xf numFmtId="0" fontId="23" fillId="4" borderId="8" xfId="0" applyFont="1" applyFill="1" applyBorder="1" applyAlignment="1" applyProtection="1">
      <alignment horizontal="left"/>
      <protection hidden="1"/>
    </xf>
    <xf numFmtId="43" fontId="23" fillId="4" borderId="0" xfId="8" applyFont="1" applyFill="1" applyBorder="1" applyProtection="1">
      <protection hidden="1"/>
    </xf>
    <xf numFmtId="9" fontId="23" fillId="4" borderId="0" xfId="8" applyNumberFormat="1" applyFont="1" applyFill="1" applyBorder="1" applyProtection="1">
      <protection hidden="1"/>
    </xf>
    <xf numFmtId="43" fontId="24" fillId="4" borderId="0" xfId="8" applyFont="1" applyFill="1" applyBorder="1" applyProtection="1">
      <protection hidden="1"/>
    </xf>
    <xf numFmtId="0" fontId="23" fillId="4" borderId="0" xfId="0" applyFont="1" applyFill="1" applyAlignment="1" applyProtection="1">
      <alignment horizontal="left" vertical="top"/>
      <protection hidden="1"/>
    </xf>
    <xf numFmtId="49" fontId="29" fillId="4" borderId="0" xfId="2" applyFont="1" applyFill="1" applyAlignment="1" applyProtection="1">
      <alignment vertical="top"/>
      <protection hidden="1"/>
    </xf>
    <xf numFmtId="0" fontId="30" fillId="4" borderId="0" xfId="0" applyFont="1" applyFill="1" applyProtection="1">
      <protection hidden="1"/>
    </xf>
    <xf numFmtId="0" fontId="27" fillId="5" borderId="10" xfId="11" applyFont="1" applyBorder="1" applyAlignment="1" applyProtection="1">
      <alignment horizontal="center" vertical="center"/>
      <protection hidden="1"/>
    </xf>
    <xf numFmtId="0" fontId="24" fillId="4" borderId="0" xfId="14" applyFont="1" applyFill="1" applyBorder="1" applyAlignment="1" applyProtection="1">
      <alignment horizontal="justify" vertical="center" wrapText="1"/>
      <protection hidden="1"/>
    </xf>
    <xf numFmtId="43" fontId="19" fillId="6" borderId="10" xfId="13" applyNumberFormat="1" applyFont="1" applyBorder="1" applyProtection="1">
      <protection hidden="1"/>
    </xf>
    <xf numFmtId="0" fontId="23" fillId="4" borderId="5" xfId="4" quotePrefix="1" applyFont="1" applyBorder="1" applyAlignment="1" applyProtection="1">
      <alignment horizontal="center" vertical="center" wrapText="1"/>
      <protection hidden="1"/>
    </xf>
    <xf numFmtId="0" fontId="24" fillId="4" borderId="0" xfId="14" applyFont="1" applyFill="1" applyBorder="1" applyAlignment="1" applyProtection="1">
      <alignment horizontal="left" vertical="center" wrapText="1"/>
      <protection hidden="1"/>
    </xf>
    <xf numFmtId="43" fontId="24" fillId="4" borderId="8" xfId="8" applyFont="1" applyFill="1" applyBorder="1" applyProtection="1">
      <protection hidden="1"/>
    </xf>
    <xf numFmtId="0" fontId="23" fillId="4" borderId="5" xfId="4" quotePrefix="1" applyFont="1" applyBorder="1" applyAlignment="1" applyProtection="1">
      <alignment horizontal="center" vertical="center"/>
      <protection hidden="1"/>
    </xf>
    <xf numFmtId="0" fontId="24" fillId="0" borderId="0" xfId="14" applyFont="1" applyFill="1" applyAlignment="1" applyProtection="1">
      <alignment horizontal="justify" vertical="center" wrapText="1"/>
      <protection hidden="1"/>
    </xf>
    <xf numFmtId="168" fontId="24" fillId="4" borderId="8" xfId="8" applyNumberFormat="1" applyFont="1" applyFill="1" applyBorder="1" applyProtection="1">
      <protection hidden="1"/>
    </xf>
    <xf numFmtId="43" fontId="19" fillId="9" borderId="22" xfId="15" applyNumberFormat="1" applyFont="1" applyBorder="1" applyProtection="1">
      <protection hidden="1"/>
    </xf>
    <xf numFmtId="0" fontId="19" fillId="10" borderId="23" xfId="16" quotePrefix="1" applyFont="1" applyBorder="1" applyAlignment="1" applyProtection="1">
      <alignment horizontal="center" vertical="center" wrapText="1"/>
      <protection hidden="1"/>
    </xf>
    <xf numFmtId="43" fontId="24" fillId="4" borderId="5" xfId="8" applyFont="1" applyFill="1" applyBorder="1" applyProtection="1">
      <protection hidden="1"/>
    </xf>
    <xf numFmtId="0" fontId="33" fillId="4" borderId="0" xfId="4" quotePrefix="1" applyFont="1" applyProtection="1">
      <alignment horizontal="justify" vertical="center" wrapText="1"/>
      <protection hidden="1"/>
    </xf>
    <xf numFmtId="0" fontId="34" fillId="0" borderId="0" xfId="0" applyFont="1" applyProtection="1">
      <protection hidden="1"/>
    </xf>
    <xf numFmtId="0" fontId="23" fillId="0" borderId="0" xfId="4" applyFont="1" applyFill="1" applyProtection="1">
      <alignment horizontal="justify" vertical="center" wrapText="1"/>
      <protection hidden="1"/>
    </xf>
    <xf numFmtId="0" fontId="37" fillId="4" borderId="0" xfId="4" applyFont="1" applyProtection="1">
      <alignment horizontal="justify" vertical="center" wrapText="1"/>
      <protection hidden="1"/>
    </xf>
    <xf numFmtId="166" fontId="38" fillId="2" borderId="8" xfId="8" applyNumberFormat="1" applyFont="1" applyFill="1" applyBorder="1" applyProtection="1">
      <protection hidden="1"/>
    </xf>
    <xf numFmtId="0" fontId="37" fillId="4" borderId="5" xfId="4" applyFont="1" applyBorder="1" applyAlignment="1" applyProtection="1">
      <alignment horizontal="center" vertical="center" wrapText="1"/>
      <protection hidden="1"/>
    </xf>
    <xf numFmtId="0" fontId="23" fillId="4" borderId="0" xfId="0" applyFont="1" applyFill="1" applyAlignment="1" applyProtection="1">
      <alignment horizontal="justify" vertical="center" wrapText="1"/>
      <protection hidden="1"/>
    </xf>
    <xf numFmtId="166" fontId="38" fillId="2" borderId="23" xfId="8" applyNumberFormat="1" applyFont="1" applyFill="1" applyBorder="1" applyProtection="1">
      <protection hidden="1"/>
    </xf>
    <xf numFmtId="0" fontId="37" fillId="4" borderId="23" xfId="4" applyFont="1" applyBorder="1" applyAlignment="1" applyProtection="1">
      <alignment horizontal="center" vertical="center" wrapText="1"/>
      <protection hidden="1"/>
    </xf>
    <xf numFmtId="166" fontId="38" fillId="2" borderId="5" xfId="8" applyNumberFormat="1" applyFont="1" applyFill="1" applyBorder="1" applyProtection="1">
      <protection hidden="1"/>
    </xf>
    <xf numFmtId="167" fontId="38" fillId="2" borderId="5" xfId="8" applyNumberFormat="1" applyFont="1" applyFill="1" applyBorder="1" applyProtection="1">
      <protection hidden="1"/>
    </xf>
    <xf numFmtId="0" fontId="19" fillId="4" borderId="13" xfId="0" applyFont="1" applyFill="1" applyBorder="1" applyProtection="1">
      <protection hidden="1"/>
    </xf>
    <xf numFmtId="0" fontId="19" fillId="0" borderId="15" xfId="0" applyFont="1" applyBorder="1" applyProtection="1">
      <protection hidden="1"/>
    </xf>
    <xf numFmtId="49" fontId="43" fillId="4" borderId="0" xfId="9" applyNumberFormat="1" applyFont="1" applyFill="1" applyAlignment="1" applyProtection="1">
      <alignment horizontal="left" vertical="top"/>
      <protection hidden="1"/>
    </xf>
    <xf numFmtId="49" fontId="45" fillId="4" borderId="0" xfId="2" applyFont="1" applyFill="1" applyAlignment="1" applyProtection="1">
      <alignment vertical="top"/>
      <protection hidden="1"/>
    </xf>
    <xf numFmtId="0" fontId="48" fillId="12" borderId="20" xfId="17" applyFont="1" applyFill="1" applyBorder="1" applyAlignment="1" applyProtection="1">
      <alignment horizontal="center" vertical="center"/>
      <protection hidden="1"/>
    </xf>
    <xf numFmtId="0" fontId="48" fillId="12" borderId="21" xfId="17" applyFont="1" applyFill="1" applyBorder="1" applyAlignment="1" applyProtection="1">
      <alignment horizontal="center" vertical="center"/>
      <protection hidden="1"/>
    </xf>
    <xf numFmtId="0" fontId="48" fillId="12" borderId="20" xfId="17" applyFont="1" applyFill="1" applyBorder="1" applyAlignment="1" applyProtection="1">
      <protection hidden="1"/>
    </xf>
    <xf numFmtId="0" fontId="19" fillId="13" borderId="20" xfId="16" quotePrefix="1" applyFont="1" applyFill="1" applyBorder="1" applyAlignment="1" applyProtection="1">
      <alignment horizontal="center" vertical="center" wrapText="1"/>
      <protection hidden="1"/>
    </xf>
    <xf numFmtId="0" fontId="19" fillId="13" borderId="20" xfId="16" quotePrefix="1" applyFont="1" applyFill="1" applyBorder="1" applyAlignment="1" applyProtection="1">
      <alignment horizontal="center" vertical="center"/>
      <protection hidden="1"/>
    </xf>
    <xf numFmtId="169" fontId="19" fillId="13" borderId="20" xfId="16" applyNumberFormat="1" applyFont="1" applyFill="1" applyBorder="1" applyProtection="1">
      <protection hidden="1"/>
    </xf>
    <xf numFmtId="0" fontId="31" fillId="13" borderId="20" xfId="16" quotePrefix="1" applyFont="1" applyFill="1" applyBorder="1" applyAlignment="1" applyProtection="1">
      <alignment horizontal="center" vertical="center"/>
      <protection hidden="1"/>
    </xf>
    <xf numFmtId="166" fontId="31" fillId="13" borderId="20" xfId="16" applyNumberFormat="1" applyFont="1" applyFill="1" applyBorder="1" applyAlignment="1" applyProtection="1">
      <alignment horizontal="center" vertical="center"/>
      <protection hidden="1"/>
    </xf>
    <xf numFmtId="0" fontId="32" fillId="13" borderId="28" xfId="16" applyFont="1" applyFill="1" applyBorder="1" applyAlignment="1" applyProtection="1">
      <alignment vertical="center"/>
      <protection hidden="1"/>
    </xf>
    <xf numFmtId="0" fontId="32" fillId="13" borderId="18" xfId="16" applyFont="1" applyFill="1" applyBorder="1" applyAlignment="1" applyProtection="1">
      <alignment vertical="center"/>
      <protection hidden="1"/>
    </xf>
    <xf numFmtId="0" fontId="19" fillId="14" borderId="18" xfId="0" applyFont="1" applyFill="1" applyBorder="1" applyAlignment="1" applyProtection="1">
      <alignment horizontal="center"/>
      <protection hidden="1"/>
    </xf>
    <xf numFmtId="43" fontId="19" fillId="14" borderId="20" xfId="15" applyNumberFormat="1" applyFont="1" applyFill="1" applyBorder="1" applyProtection="1">
      <protection locked="0"/>
    </xf>
    <xf numFmtId="0" fontId="19" fillId="13" borderId="20" xfId="16" quotePrefix="1" applyFont="1" applyFill="1" applyBorder="1" applyAlignment="1" applyProtection="1">
      <alignment horizontal="right" vertical="center" wrapText="1"/>
      <protection hidden="1"/>
    </xf>
    <xf numFmtId="0" fontId="19" fillId="0" borderId="19" xfId="0" applyFont="1" applyBorder="1" applyAlignment="1" applyProtection="1">
      <alignment horizontal="left"/>
      <protection hidden="1"/>
    </xf>
    <xf numFmtId="0" fontId="19" fillId="0" borderId="0" xfId="0" applyFont="1" applyAlignment="1" applyProtection="1">
      <alignment horizontal="left"/>
      <protection hidden="1"/>
    </xf>
    <xf numFmtId="0" fontId="21" fillId="4" borderId="0" xfId="0" applyFont="1" applyFill="1" applyAlignment="1" applyProtection="1">
      <alignment horizontal="left" vertical="top" wrapText="1"/>
      <protection hidden="1"/>
    </xf>
    <xf numFmtId="0" fontId="48" fillId="12" borderId="20" xfId="17" applyFont="1" applyFill="1" applyBorder="1" applyAlignment="1" applyProtection="1">
      <alignment horizontal="center" vertical="center"/>
      <protection hidden="1"/>
    </xf>
    <xf numFmtId="0" fontId="48" fillId="12" borderId="21" xfId="17" applyFont="1" applyFill="1" applyBorder="1" applyAlignment="1" applyProtection="1">
      <alignment horizontal="center" vertical="center"/>
      <protection hidden="1"/>
    </xf>
    <xf numFmtId="0" fontId="23" fillId="4" borderId="7" xfId="0" applyFont="1" applyFill="1" applyBorder="1" applyAlignment="1" applyProtection="1">
      <alignment horizontal="left"/>
      <protection hidden="1"/>
    </xf>
    <xf numFmtId="0" fontId="23" fillId="4" borderId="11" xfId="0" applyFont="1" applyFill="1" applyBorder="1" applyAlignment="1" applyProtection="1">
      <alignment horizontal="left"/>
      <protection hidden="1"/>
    </xf>
    <xf numFmtId="0" fontId="23" fillId="4" borderId="6" xfId="0" applyFont="1" applyFill="1" applyBorder="1" applyAlignment="1" applyProtection="1">
      <alignment horizontal="left"/>
      <protection hidden="1"/>
    </xf>
    <xf numFmtId="0" fontId="23" fillId="4" borderId="8" xfId="0" applyFont="1" applyFill="1" applyBorder="1" applyAlignment="1" applyProtection="1">
      <alignment horizontal="left"/>
      <protection hidden="1"/>
    </xf>
    <xf numFmtId="49" fontId="45" fillId="4" borderId="0" xfId="2" applyFont="1" applyFill="1" applyProtection="1">
      <alignment horizontal="left" vertical="top"/>
      <protection hidden="1"/>
    </xf>
    <xf numFmtId="49" fontId="22" fillId="4" borderId="0" xfId="2" applyFont="1" applyFill="1" applyProtection="1">
      <alignment horizontal="left" vertical="top"/>
      <protection hidden="1"/>
    </xf>
    <xf numFmtId="0" fontId="23" fillId="4" borderId="24" xfId="0" applyFont="1" applyFill="1" applyBorder="1" applyAlignment="1" applyProtection="1">
      <alignment horizontal="left"/>
      <protection hidden="1"/>
    </xf>
    <xf numFmtId="0" fontId="23" fillId="4" borderId="25" xfId="0" applyFont="1" applyFill="1" applyBorder="1" applyAlignment="1" applyProtection="1">
      <alignment horizontal="left"/>
      <protection hidden="1"/>
    </xf>
    <xf numFmtId="0" fontId="23" fillId="4" borderId="26" xfId="0" applyFont="1" applyFill="1" applyBorder="1" applyAlignment="1" applyProtection="1">
      <alignment horizontal="left"/>
      <protection hidden="1"/>
    </xf>
    <xf numFmtId="0" fontId="19" fillId="13" borderId="20" xfId="16" applyFont="1" applyFill="1" applyBorder="1" applyAlignment="1" applyProtection="1">
      <alignment horizontal="left" vertical="center" wrapText="1"/>
      <protection hidden="1"/>
    </xf>
    <xf numFmtId="0" fontId="19" fillId="13" borderId="27" xfId="16" applyFont="1" applyFill="1" applyBorder="1" applyAlignment="1" applyProtection="1">
      <alignment horizontal="left" vertical="center" wrapText="1"/>
      <protection hidden="1"/>
    </xf>
    <xf numFmtId="0" fontId="19" fillId="13" borderId="20" xfId="16" applyFont="1" applyFill="1" applyBorder="1" applyAlignment="1" applyProtection="1">
      <alignment horizontal="left" vertical="center"/>
      <protection hidden="1"/>
    </xf>
    <xf numFmtId="0" fontId="19" fillId="13" borderId="27" xfId="16" applyFont="1" applyFill="1" applyBorder="1" applyAlignment="1" applyProtection="1">
      <alignment horizontal="left" vertical="center"/>
      <protection hidden="1"/>
    </xf>
    <xf numFmtId="0" fontId="19" fillId="10" borderId="24" xfId="16" applyFont="1" applyBorder="1" applyAlignment="1" applyProtection="1">
      <alignment horizontal="left" vertical="top"/>
      <protection hidden="1"/>
    </xf>
    <xf numFmtId="0" fontId="19" fillId="10" borderId="25" xfId="16" applyFont="1" applyBorder="1" applyAlignment="1" applyProtection="1">
      <alignment horizontal="left" vertical="top"/>
      <protection hidden="1"/>
    </xf>
    <xf numFmtId="0" fontId="19" fillId="10" borderId="26" xfId="16" applyFont="1" applyBorder="1" applyAlignment="1" applyProtection="1">
      <alignment horizontal="left" vertical="top"/>
      <protection hidden="1"/>
    </xf>
    <xf numFmtId="49" fontId="47" fillId="4" borderId="0" xfId="12" applyNumberFormat="1" applyFont="1" applyFill="1" applyBorder="1" applyAlignment="1" applyProtection="1">
      <alignment horizontal="left" vertical="top"/>
      <protection hidden="1"/>
    </xf>
    <xf numFmtId="49" fontId="35" fillId="4" borderId="0" xfId="12" applyNumberFormat="1" applyFont="1" applyFill="1" applyBorder="1" applyAlignment="1" applyProtection="1">
      <alignment horizontal="left" vertical="top"/>
      <protection hidden="1"/>
    </xf>
    <xf numFmtId="0" fontId="27" fillId="5" borderId="14" xfId="11" applyFont="1" applyBorder="1" applyAlignment="1" applyProtection="1">
      <alignment horizontal="left" vertical="center" wrapText="1"/>
      <protection hidden="1"/>
    </xf>
    <xf numFmtId="168" fontId="42" fillId="0" borderId="1" xfId="8" applyNumberFormat="1" applyFont="1" applyBorder="1" applyAlignment="1" applyProtection="1">
      <alignment horizontal="left" vertical="center" wrapText="1"/>
      <protection hidden="1"/>
    </xf>
    <xf numFmtId="168" fontId="42" fillId="0" borderId="9" xfId="8" applyNumberFormat="1" applyFont="1" applyBorder="1" applyAlignment="1" applyProtection="1">
      <alignment horizontal="left" vertical="center" wrapText="1"/>
      <protection hidden="1"/>
    </xf>
    <xf numFmtId="0" fontId="27" fillId="5" borderId="0" xfId="11" applyFont="1" applyBorder="1" applyAlignment="1" applyProtection="1">
      <alignment horizontal="left" vertical="center" wrapText="1"/>
      <protection hidden="1"/>
    </xf>
    <xf numFmtId="0" fontId="42" fillId="0" borderId="1" xfId="0" applyFont="1" applyBorder="1" applyAlignment="1" applyProtection="1">
      <alignment horizontal="left" vertical="center" wrapText="1"/>
      <protection hidden="1"/>
    </xf>
    <xf numFmtId="0" fontId="48" fillId="12" borderId="20" xfId="17" applyFont="1" applyFill="1" applyBorder="1" applyAlignment="1" applyProtection="1">
      <alignment horizontal="left"/>
      <protection hidden="1"/>
    </xf>
    <xf numFmtId="0" fontId="48" fillId="12" borderId="27" xfId="17" applyFont="1" applyFill="1" applyBorder="1" applyAlignment="1" applyProtection="1">
      <alignment horizontal="left"/>
      <protection hidden="1"/>
    </xf>
    <xf numFmtId="0" fontId="27" fillId="5" borderId="10" xfId="11" applyFont="1" applyBorder="1" applyAlignment="1" applyProtection="1">
      <alignment horizontal="left" vertical="center" wrapText="1"/>
      <protection hidden="1"/>
    </xf>
    <xf numFmtId="0" fontId="27" fillId="5" borderId="9" xfId="11" applyFont="1" applyAlignment="1" applyProtection="1">
      <alignment horizontal="center" vertical="center"/>
      <protection hidden="1"/>
    </xf>
    <xf numFmtId="0" fontId="25" fillId="4" borderId="0" xfId="0" applyFont="1" applyFill="1" applyAlignment="1" applyProtection="1">
      <alignment horizontal="left" vertical="center" wrapText="1"/>
      <protection hidden="1"/>
    </xf>
    <xf numFmtId="0" fontId="23" fillId="4" borderId="7" xfId="0" applyFont="1" applyFill="1" applyBorder="1" applyAlignment="1" applyProtection="1">
      <alignment horizontal="left" vertical="top"/>
      <protection hidden="1"/>
    </xf>
    <xf numFmtId="0" fontId="23" fillId="4" borderId="6" xfId="0" applyFont="1" applyFill="1" applyBorder="1" applyAlignment="1" applyProtection="1">
      <alignment horizontal="left" vertical="top"/>
      <protection hidden="1"/>
    </xf>
    <xf numFmtId="0" fontId="23" fillId="4" borderId="8" xfId="0" applyFont="1" applyFill="1" applyBorder="1" applyAlignment="1" applyProtection="1">
      <alignment horizontal="left" vertical="top"/>
      <protection hidden="1"/>
    </xf>
    <xf numFmtId="0" fontId="15" fillId="7" borderId="16"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13" xfId="0" applyFont="1" applyFill="1" applyBorder="1" applyAlignment="1">
      <alignment horizontal="center" vertical="center" wrapText="1"/>
    </xf>
  </cellXfs>
  <cellStyles count="18">
    <cellStyle name="20% - Accent4" xfId="15" builtinId="42"/>
    <cellStyle name="20% - Accent5" xfId="16" builtinId="46"/>
    <cellStyle name="40% - Accent5" xfId="17" builtinId="47"/>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4">
    <dxf>
      <font>
        <color rgb="FFFF0000"/>
      </font>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0F4F7"/>
      <color rgb="FFF1B718"/>
      <color rgb="FF164F56"/>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76200</xdr:colOff>
      <xdr:row>39</xdr:row>
      <xdr:rowOff>47625</xdr:rowOff>
    </xdr:from>
    <xdr:ext cx="3600000" cy="46102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210F1C0-05A5-52D5-E162-463398807E75}"/>
                </a:ext>
              </a:extLst>
            </xdr:cNvPr>
            <xdr:cNvSpPr txBox="1">
              <a:spLocks/>
            </xdr:cNvSpPr>
          </xdr:nvSpPr>
          <xdr:spPr>
            <a:xfrm>
              <a:off x="5372100" y="5934075"/>
              <a:ext cx="3600000"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𝑇𝐹𝐸𝑆</m:t>
                    </m:r>
                    <m:r>
                      <a:rPr lang="en-US" sz="1600" b="0" i="1">
                        <a:latin typeface="Cambria Math" panose="02040503050406030204" pitchFamily="18" charset="0"/>
                      </a:rPr>
                      <m:t>=</m:t>
                    </m:r>
                    <m:d>
                      <m:dPr>
                        <m:ctrlPr>
                          <a:rPr lang="en-US" sz="1600" b="0" i="1">
                            <a:latin typeface="Cambria Math" panose="02040503050406030204" pitchFamily="18" charset="0"/>
                          </a:rPr>
                        </m:ctrlPr>
                      </m:dPr>
                      <m:e>
                        <m:sSub>
                          <m:sSubPr>
                            <m:ctrlPr>
                              <a:rPr lang="en-US" sz="1600" b="0" i="1">
                                <a:latin typeface="Cambria Math" panose="02040503050406030204" pitchFamily="18" charset="0"/>
                              </a:rPr>
                            </m:ctrlPr>
                          </m:sSubPr>
                          <m:e>
                            <m:r>
                              <a:rPr lang="en-US" sz="1600" b="0" i="1">
                                <a:latin typeface="Cambria Math" panose="02040503050406030204" pitchFamily="18" charset="0"/>
                              </a:rPr>
                              <m:t>𝑠𝐹𝐸𝐶</m:t>
                            </m:r>
                          </m:e>
                          <m:sub>
                            <m:r>
                              <a:rPr lang="en-US" sz="1600" b="0" i="1">
                                <a:latin typeface="Cambria Math" panose="02040503050406030204" pitchFamily="18" charset="0"/>
                              </a:rPr>
                              <m:t>𝑟𝑒𝑓</m:t>
                            </m:r>
                          </m:sub>
                        </m:sSub>
                        <m:r>
                          <a:rPr lang="en-US" sz="1600" b="0" i="1">
                            <a:latin typeface="Cambria Math" panose="02040503050406030204" pitchFamily="18" charset="0"/>
                          </a:rPr>
                          <m:t>−</m:t>
                        </m:r>
                        <m:sSub>
                          <m:sSubPr>
                            <m:ctrlPr>
                              <a:rPr lang="en-US" sz="1600" b="0" i="1">
                                <a:latin typeface="Cambria Math" panose="02040503050406030204" pitchFamily="18" charset="0"/>
                              </a:rPr>
                            </m:ctrlPr>
                          </m:sSubPr>
                          <m:e>
                            <m:r>
                              <a:rPr lang="en-US" sz="1600" b="0" i="1">
                                <a:latin typeface="Cambria Math" panose="02040503050406030204" pitchFamily="18" charset="0"/>
                              </a:rPr>
                              <m:t>𝑠𝐹𝐸𝐶</m:t>
                            </m:r>
                          </m:e>
                          <m:sub>
                            <m:r>
                              <a:rPr lang="en-US" sz="1600" b="0" i="1">
                                <a:latin typeface="Cambria Math" panose="02040503050406030204" pitchFamily="18" charset="0"/>
                              </a:rPr>
                              <m:t>𝑒𝑓𝑓</m:t>
                            </m:r>
                          </m:sub>
                        </m:sSub>
                      </m:e>
                    </m:d>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𝐷𝑇</m:t>
                        </m:r>
                      </m:num>
                      <m:den>
                        <m:r>
                          <a:rPr lang="en-US" sz="1600" b="0" i="1">
                            <a:latin typeface="Cambria Math" panose="02040503050406030204" pitchFamily="18" charset="0"/>
                          </a:rPr>
                          <m:t>100</m:t>
                        </m:r>
                      </m:den>
                    </m:f>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rPr>
                      <m:t>𝑛</m:t>
                    </m:r>
                  </m:oMath>
                </m:oMathPara>
              </a14:m>
              <a:endParaRPr lang="lt-LT" sz="1600"/>
            </a:p>
          </xdr:txBody>
        </xdr:sp>
      </mc:Choice>
      <mc:Fallback xmlns="">
        <xdr:sp macro="" textlink="">
          <xdr:nvSpPr>
            <xdr:cNvPr id="4" name="TextBox 3">
              <a:extLst>
                <a:ext uri="{FF2B5EF4-FFF2-40B4-BE49-F238E27FC236}">
                  <a16:creationId xmlns:a16="http://schemas.microsoft.com/office/drawing/2014/main" id="{E210F1C0-05A5-52D5-E162-463398807E75}"/>
                </a:ext>
              </a:extLst>
            </xdr:cNvPr>
            <xdr:cNvSpPr txBox="1">
              <a:spLocks/>
            </xdr:cNvSpPr>
          </xdr:nvSpPr>
          <xdr:spPr>
            <a:xfrm>
              <a:off x="5372100" y="5934075"/>
              <a:ext cx="3600000"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600" b="0" i="0">
                  <a:latin typeface="Cambria Math" panose="02040503050406030204" pitchFamily="18" charset="0"/>
                </a:rPr>
                <a:t>𝑇𝐹𝐸𝑆=(〖𝑠𝐹𝐸𝐶〗_𝑟𝑒𝑓−〖𝑠𝐹𝐸𝐶〗_𝑒𝑓𝑓 )</a:t>
              </a:r>
              <a:r>
                <a:rPr lang="en-US" sz="1600" b="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𝐷𝑇/100</a:t>
              </a:r>
              <a:r>
                <a:rPr lang="en-US" sz="1600" b="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𝑛</a:t>
              </a:r>
              <a:endParaRPr lang="lt-LT" sz="1600"/>
            </a:p>
          </xdr:txBody>
        </xdr:sp>
      </mc:Fallback>
    </mc:AlternateContent>
    <xdr:clientData/>
  </xdr:one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77"/>
  <sheetViews>
    <sheetView showGridLines="0" tabSelected="1" zoomScaleNormal="100" workbookViewId="0">
      <selection activeCell="K24" sqref="K24"/>
    </sheetView>
  </sheetViews>
  <sheetFormatPr defaultColWidth="11.5546875" defaultRowHeight="14.25"/>
  <cols>
    <col min="1" max="1" width="1.21875" style="20" customWidth="1"/>
    <col min="2" max="2" width="13.6640625" style="20" customWidth="1"/>
    <col min="3" max="3" width="27.6640625" style="20" customWidth="1"/>
    <col min="4" max="4" width="15.21875" style="20" customWidth="1"/>
    <col min="5" max="5" width="26.6640625" style="20" hidden="1" customWidth="1"/>
    <col min="6" max="6" width="9.5546875" style="20" hidden="1" customWidth="1"/>
    <col min="7" max="7" width="5.33203125" style="20" customWidth="1"/>
    <col min="8" max="13" width="9.6640625" style="20" customWidth="1"/>
    <col min="14" max="14" width="14.6640625" style="20" customWidth="1"/>
    <col min="15" max="15" width="34.109375" style="20" customWidth="1"/>
    <col min="16" max="16384" width="11.5546875" style="20"/>
  </cols>
  <sheetData>
    <row r="1" spans="1:15">
      <c r="B1" s="86"/>
      <c r="C1" s="89" t="s">
        <v>0</v>
      </c>
      <c r="D1" s="90"/>
    </row>
    <row r="3" spans="1:15" ht="26.25">
      <c r="A3" s="74" t="s">
        <v>150</v>
      </c>
      <c r="B3" s="21"/>
      <c r="C3" s="21"/>
      <c r="D3" s="21"/>
      <c r="E3" s="21"/>
      <c r="F3" s="21"/>
      <c r="G3" s="21"/>
      <c r="H3" s="21"/>
      <c r="I3" s="21"/>
      <c r="J3" s="21"/>
      <c r="K3" s="21"/>
      <c r="O3" s="22"/>
    </row>
    <row r="4" spans="1:15" ht="83.25" customHeight="1">
      <c r="A4" s="22"/>
      <c r="B4" s="91" t="s">
        <v>135</v>
      </c>
      <c r="C4" s="91"/>
      <c r="D4" s="91"/>
      <c r="E4" s="91"/>
      <c r="F4" s="91"/>
      <c r="G4" s="91"/>
      <c r="H4" s="91"/>
      <c r="I4" s="23"/>
      <c r="J4" s="23"/>
      <c r="K4" s="23"/>
      <c r="L4" s="23"/>
      <c r="O4" s="22"/>
    </row>
    <row r="5" spans="1:15" ht="18" hidden="1">
      <c r="A5" s="22"/>
      <c r="B5" s="99" t="s">
        <v>1</v>
      </c>
      <c r="C5" s="99"/>
      <c r="D5" s="99"/>
      <c r="E5" s="99"/>
      <c r="F5" s="99"/>
      <c r="G5" s="99"/>
      <c r="H5" s="25"/>
      <c r="I5" s="25"/>
      <c r="J5" s="25"/>
      <c r="K5" s="25"/>
      <c r="L5" s="25"/>
      <c r="M5" s="25"/>
      <c r="N5" s="25"/>
      <c r="O5" s="25"/>
    </row>
    <row r="6" spans="1:15" ht="18" hidden="1">
      <c r="A6" s="22"/>
      <c r="B6" s="24"/>
      <c r="C6" s="24"/>
      <c r="D6" s="24"/>
      <c r="E6" s="24"/>
      <c r="F6" s="24"/>
      <c r="G6" s="24"/>
      <c r="H6" s="25"/>
      <c r="I6" s="25"/>
      <c r="J6" s="25"/>
      <c r="K6" s="25"/>
      <c r="L6" s="25"/>
      <c r="M6" s="25"/>
      <c r="N6" s="25"/>
      <c r="O6" s="25"/>
    </row>
    <row r="7" spans="1:15" ht="28.5" hidden="1">
      <c r="A7" s="22"/>
      <c r="B7" s="26" t="s">
        <v>2</v>
      </c>
      <c r="C7" s="27"/>
      <c r="D7" s="28"/>
      <c r="E7" s="121" t="s">
        <v>3</v>
      </c>
      <c r="F7" s="121"/>
      <c r="G7" s="121"/>
      <c r="H7" s="121"/>
      <c r="I7" s="121"/>
      <c r="J7" s="121"/>
      <c r="K7" s="121"/>
      <c r="L7" s="121"/>
      <c r="M7" s="121"/>
      <c r="N7" s="121"/>
      <c r="O7" s="29"/>
    </row>
    <row r="8" spans="1:15" ht="28.5" hidden="1">
      <c r="A8" s="22"/>
      <c r="B8" s="26" t="s">
        <v>4</v>
      </c>
      <c r="C8" s="30"/>
      <c r="D8" s="28"/>
      <c r="E8" s="31" t="s">
        <v>5</v>
      </c>
      <c r="F8" s="28"/>
      <c r="G8" s="22"/>
      <c r="H8" s="28"/>
      <c r="I8" s="28"/>
      <c r="J8" s="28"/>
      <c r="K8" s="28"/>
      <c r="L8" s="28"/>
      <c r="M8" s="28"/>
      <c r="N8" s="28"/>
      <c r="O8" s="29"/>
    </row>
    <row r="9" spans="1:15" ht="28.5" hidden="1">
      <c r="A9" s="22"/>
      <c r="B9" s="26" t="s">
        <v>6</v>
      </c>
      <c r="C9" s="27"/>
      <c r="D9" s="28"/>
      <c r="E9" s="32" t="s">
        <v>7</v>
      </c>
      <c r="F9" s="28"/>
      <c r="G9" s="22"/>
      <c r="H9" s="28"/>
      <c r="I9" s="28"/>
      <c r="J9" s="28"/>
      <c r="K9" s="28"/>
      <c r="L9" s="28"/>
      <c r="M9" s="28"/>
      <c r="N9" s="28"/>
      <c r="O9" s="29"/>
    </row>
    <row r="10" spans="1:15" hidden="1">
      <c r="A10" s="22"/>
      <c r="B10" s="33"/>
      <c r="C10" s="22"/>
      <c r="D10" s="34"/>
      <c r="E10" s="22"/>
      <c r="F10" s="22"/>
      <c r="G10" s="29"/>
      <c r="H10" s="29"/>
      <c r="I10" s="29"/>
      <c r="J10" s="29"/>
      <c r="K10" s="29"/>
      <c r="L10" s="29"/>
      <c r="M10" s="29"/>
      <c r="N10" s="29"/>
      <c r="O10" s="29"/>
    </row>
    <row r="11" spans="1:15" ht="15" hidden="1">
      <c r="A11" s="22"/>
      <c r="B11" s="35"/>
      <c r="C11" s="120" t="s">
        <v>8</v>
      </c>
      <c r="D11" s="120"/>
      <c r="E11" s="120"/>
      <c r="F11" s="120"/>
      <c r="G11" s="29"/>
      <c r="H11" s="29"/>
      <c r="I11" s="29"/>
      <c r="J11" s="29"/>
      <c r="K11" s="29"/>
      <c r="L11" s="29"/>
      <c r="M11" s="29"/>
      <c r="N11" s="29"/>
      <c r="O11" s="29"/>
    </row>
    <row r="12" spans="1:15" ht="15" hidden="1">
      <c r="A12" s="22"/>
      <c r="B12" s="35"/>
      <c r="C12" s="36" t="s">
        <v>9</v>
      </c>
      <c r="D12" s="36" t="s">
        <v>10</v>
      </c>
      <c r="E12" s="36" t="s">
        <v>11</v>
      </c>
      <c r="F12" s="36" t="s">
        <v>10</v>
      </c>
      <c r="G12" s="29"/>
      <c r="H12" s="37" t="s">
        <v>12</v>
      </c>
      <c r="I12" s="37"/>
      <c r="J12" s="37"/>
      <c r="K12" s="37"/>
      <c r="L12" s="37"/>
      <c r="M12" s="37"/>
      <c r="N12" s="37"/>
      <c r="O12" s="29"/>
    </row>
    <row r="13" spans="1:15" hidden="1">
      <c r="A13" s="22"/>
      <c r="B13" s="35"/>
      <c r="C13" s="38"/>
      <c r="D13" s="39">
        <v>1</v>
      </c>
      <c r="E13" s="38"/>
      <c r="F13" s="39">
        <v>1</v>
      </c>
      <c r="G13" s="29"/>
      <c r="H13" s="94" t="s">
        <v>13</v>
      </c>
      <c r="I13" s="96"/>
      <c r="J13" s="96"/>
      <c r="K13" s="96"/>
      <c r="L13" s="96"/>
      <c r="M13" s="96"/>
      <c r="N13" s="97"/>
      <c r="O13" s="29"/>
    </row>
    <row r="14" spans="1:15" hidden="1">
      <c r="A14" s="22"/>
      <c r="B14" s="35"/>
      <c r="C14" s="38"/>
      <c r="D14" s="39">
        <v>0</v>
      </c>
      <c r="E14" s="38"/>
      <c r="F14" s="39">
        <v>0</v>
      </c>
      <c r="G14" s="29"/>
      <c r="H14" s="94" t="s">
        <v>13</v>
      </c>
      <c r="I14" s="96"/>
      <c r="J14" s="96"/>
      <c r="K14" s="96"/>
      <c r="L14" s="96"/>
      <c r="M14" s="96"/>
      <c r="N14" s="97"/>
      <c r="O14" s="29"/>
    </row>
    <row r="15" spans="1:15" hidden="1">
      <c r="A15" s="22"/>
      <c r="B15" s="35"/>
      <c r="C15" s="38"/>
      <c r="D15" s="39">
        <v>0</v>
      </c>
      <c r="E15" s="38"/>
      <c r="F15" s="39">
        <v>0</v>
      </c>
      <c r="G15" s="29"/>
      <c r="H15" s="94" t="s">
        <v>13</v>
      </c>
      <c r="I15" s="96"/>
      <c r="J15" s="96"/>
      <c r="K15" s="96"/>
      <c r="L15" s="96"/>
      <c r="M15" s="96"/>
      <c r="N15" s="97"/>
      <c r="O15" s="29"/>
    </row>
    <row r="16" spans="1:15" hidden="1">
      <c r="A16" s="22"/>
      <c r="B16" s="35"/>
      <c r="C16" s="38"/>
      <c r="D16" s="39">
        <v>0</v>
      </c>
      <c r="E16" s="38"/>
      <c r="F16" s="39">
        <v>0</v>
      </c>
      <c r="G16" s="29"/>
      <c r="H16" s="94" t="s">
        <v>13</v>
      </c>
      <c r="I16" s="96"/>
      <c r="J16" s="96"/>
      <c r="K16" s="96"/>
      <c r="L16" s="96"/>
      <c r="M16" s="96"/>
      <c r="N16" s="97"/>
      <c r="O16" s="29"/>
    </row>
    <row r="17" spans="1:15" hidden="1">
      <c r="A17" s="22"/>
      <c r="B17" s="35"/>
      <c r="C17" s="38"/>
      <c r="D17" s="39">
        <v>0</v>
      </c>
      <c r="E17" s="38"/>
      <c r="F17" s="39">
        <v>0</v>
      </c>
      <c r="G17" s="29"/>
      <c r="H17" s="94" t="s">
        <v>13</v>
      </c>
      <c r="I17" s="96"/>
      <c r="J17" s="96"/>
      <c r="K17" s="96"/>
      <c r="L17" s="96"/>
      <c r="M17" s="96"/>
      <c r="N17" s="97"/>
      <c r="O17" s="29"/>
    </row>
    <row r="18" spans="1:15" hidden="1">
      <c r="A18" s="22"/>
      <c r="B18" s="35"/>
      <c r="C18" s="43" t="s">
        <v>14</v>
      </c>
      <c r="D18" s="44">
        <f>SUM(D13:D17)</f>
        <v>1</v>
      </c>
      <c r="E18" s="43" t="s">
        <v>14</v>
      </c>
      <c r="F18" s="44">
        <f>SUM(F13:F17)</f>
        <v>1</v>
      </c>
      <c r="G18" s="29"/>
      <c r="H18" s="40" t="s">
        <v>15</v>
      </c>
      <c r="I18" s="41"/>
      <c r="J18" s="41"/>
      <c r="K18" s="41"/>
      <c r="L18" s="41"/>
      <c r="M18" s="41"/>
      <c r="N18" s="42"/>
      <c r="O18" s="29"/>
    </row>
    <row r="19" spans="1:15" ht="18.75" hidden="1">
      <c r="A19" s="22"/>
      <c r="B19" s="22"/>
      <c r="C19" s="26" t="s">
        <v>137</v>
      </c>
      <c r="D19" s="45">
        <f>IF($C$7="National values",(IFERROR($D$13*INDEX('National Values'!$C$3:$C$37,MATCH($C$13,'National Values'!$A$3:$A$37,0)),0)+IFERROR($D$14*INDEX('National Values'!$C$3:$C$37,MATCH($C$14,'National Values'!$A$3:$A$37,0)),0)+IFERROR($D$15*INDEX('National Values'!$C$3:$C$37,MATCH($C$15,'National Values'!$A$3:$A$37,0)),0)+IFERROR($D$16*INDEX('National Values'!$C$3:$C$37,MATCH($C$16,'National Values'!$A$3:$A$37,0)),0)+IFERROR($D$17*INDEX('National Values'!$C$3:$C$37,MATCH($C$17,'National Values'!$A$3:$A$37,0)),0)),(IFERROR($D$13*INDEX('EU Values'!$C$3:$C$37,MATCH($C$13,'EU Values'!$A$3:$A$37,0)),0)+IFERROR($D$14*INDEX('EU Values'!$C$3:$C$37,MATCH($C$14,'EU Values'!$A$3:$A$37,0)),0)+IFERROR($D$15*INDEX('EU Values'!$C$3:$C$37,MATCH($C$15,'EU Values'!$A$3:$A$37,0)),0)+IFERROR($D$16*INDEX('EU Values'!$C$3:$C$37,MATCH($C$16,'EU Values'!$A$3:$A$37,0)),0)+IFERROR($D$17*INDEX('EU Values'!$C$3:$C$37,MATCH($C$17,'EU Values'!$A$3:$A$37,0)),0)))</f>
        <v>0</v>
      </c>
      <c r="E19" s="26" t="s">
        <v>138</v>
      </c>
      <c r="F19" s="45">
        <f>IF($C$7="National values",IFERROR($F$13*INDEX('National Values'!$C$3:$C$37,MATCH($E$13,'National Values'!$A$3:$A$37,0)),0)+IFERROR($F$14*INDEX('National Values'!$C$3:$C$37,MATCH($E$14,'National Values'!$A$3:$A$37,0)),0)+IFERROR($F$15*INDEX('National Values'!$C$3:$C$37,MATCH($E$15,'National Values'!$A$3:$A$37,0)),0)+IFERROR($F$16*INDEX('National Values'!$C$3:$C$37,MATCH($E$16,'National Values'!$A$3:$A$37,0)),0)+IFERROR($F$17*INDEX('National Values'!$C$3:$C$37,MATCH($E$17,'National Values'!$A$3:$A$37,0)),0),IFERROR($F$13*INDEX('EU Values'!$C$3:$C$37,MATCH($E$13,'EU Values'!$A$3:$A$37,0)),0)+IFERROR($F$14*INDEX('EU Values'!$C$3:$C$37,MATCH($E$14,'EU Values'!$A$3:$A$37,0)),0)+IFERROR($F$15*INDEX('EU Values'!$C$3:$C$37,MATCH($E$15,'EU Values'!$A$3:$A$37,0)),0)+IFERROR($F$16*INDEX('EU Values'!$C$3:$C$37,MATCH($E$16,'EU Values'!$A$3:$A$37,0)),0)+IFERROR($F$17*INDEX('EU Values'!$C$3:$C$37,MATCH($E$17,'EU Values'!$A$3:$A$37,0)),0))</f>
        <v>0</v>
      </c>
      <c r="G19" s="22"/>
      <c r="H19" s="122" t="s">
        <v>16</v>
      </c>
      <c r="I19" s="123"/>
      <c r="J19" s="123"/>
      <c r="K19" s="123"/>
      <c r="L19" s="123"/>
      <c r="M19" s="123"/>
      <c r="N19" s="124"/>
      <c r="O19" s="34"/>
    </row>
    <row r="20" spans="1:15" ht="18.75" hidden="1">
      <c r="A20" s="22"/>
      <c r="B20" s="22"/>
      <c r="C20" s="26" t="s">
        <v>139</v>
      </c>
      <c r="D20" s="45">
        <f>IF($C$7="National values",(IFERROR($D$13*INDEX('National Values'!$B$3:$B$37,MATCH($C$13,'National Values'!$A$3:$A$37,0)),0)+IFERROR($D$14*INDEX('National Values'!$B$3:$B$37,MATCH($C$14,'National Values'!$A$3:$A$37,0)),0)+IFERROR($D$15*INDEX('National Values'!$B$3:$B$37,MATCH($C$15,'National Values'!$A$3:$A$37,0)),0)+IFERROR($D$16*INDEX('National Values'!$B$3:$B$37,MATCH($C$16,'National Values'!$A$3:$A$37,0)),0)+IFERROR($D$17*INDEX('National Values'!$B$3:$B$37,MATCH($C$17,'National Values'!$A$3:$A$37,0)),0)),(IFERROR($D$13*INDEX('EU Values'!$B$3:$B$37,MATCH($C$13,'EU Values'!$A$3:$A$37,0)),0)+IFERROR($D$14*INDEX('EU Values'!$B$3:$B$37,MATCH($C$14,'EU Values'!$A$3:$A$37,0)),0)+IFERROR($D$15*INDEX('EU Values'!$B$3:$B$37,MATCH($C$15,'EU Values'!$A$3:$A$37,0)),0)+IFERROR($D$16*INDEX('EU Values'!$B$3:$B$37,MATCH($C$16,'EU Values'!$A$3:$A$37,0)),0)+IFERROR($D$17*INDEX('EU Values'!$B$3:$B$37,MATCH($C$17,'EU Values'!$A$3:$A$37,0)),0)))</f>
        <v>0</v>
      </c>
      <c r="E20" s="26" t="s">
        <v>140</v>
      </c>
      <c r="F20" s="45">
        <f>IF($C$7="National values",IFERROR($F$13*INDEX('National Values'!$B$3:$B$37,MATCH($E$13,'National Values'!$A$3:$A$37,0)),0)+IFERROR($F$14*INDEX('National Values'!$B$3:$B$37,MATCH($E$14,'National Values'!$A$3:$A$37,0)),0)+IFERROR($F$15*INDEX('National Values'!$B$3:$B$37,MATCH($E$15,'National Values'!$A$3:$A$37,0)),0)+IFERROR($F$16*INDEX('National Values'!$B$3:$B$37,MATCH($E$16,'National Values'!$A$3:$A$37,0)),0)+IFERROR($F$17*INDEX('National Values'!$B$3:$B$37,MATCH($E$17,'National Values'!$A$3:$A$37,0)),0),IFERROR($F$13*INDEX('EU Values'!$B$3:$B$37,MATCH($E$13,'EU Values'!$A$3:$A$37,0)),0)+IFERROR($F$14*INDEX('EU Values'!$B$3:$B$37,MATCH($E$14,'EU Values'!$A$3:$A$37,0)),0)+IFERROR($F$15*INDEX('EU Values'!$B$3:$B$37,MATCH($E$15,'EU Values'!$A$3:$A$37,0)),0)+IFERROR($F$16*INDEX('EU Values'!$B$3:$B$37,MATCH($E$16,'EU Values'!$A$3:$A$37,0)),0)+IFERROR($F$17*INDEX('EU Values'!$B$3:$B$37,MATCH($E$17,'EU Values'!$A$3:$A$37,0)),0))</f>
        <v>0</v>
      </c>
      <c r="G20" s="22"/>
      <c r="H20" s="122" t="s">
        <v>17</v>
      </c>
      <c r="I20" s="123"/>
      <c r="J20" s="123"/>
      <c r="K20" s="123"/>
      <c r="L20" s="123"/>
      <c r="M20" s="123"/>
      <c r="N20" s="124"/>
      <c r="O20" s="34"/>
    </row>
    <row r="21" spans="1:15">
      <c r="A21" s="22"/>
      <c r="B21" s="22"/>
      <c r="C21" s="26"/>
      <c r="D21" s="45"/>
      <c r="E21" s="26"/>
      <c r="F21" s="45"/>
      <c r="G21" s="22"/>
      <c r="H21" s="46"/>
      <c r="I21" s="46"/>
      <c r="J21" s="46"/>
      <c r="K21" s="46"/>
      <c r="L21" s="46"/>
      <c r="M21" s="46"/>
      <c r="N21" s="46"/>
      <c r="O21" s="34"/>
    </row>
    <row r="22" spans="1:15" ht="21">
      <c r="A22" s="22"/>
      <c r="B22" s="75" t="s">
        <v>151</v>
      </c>
      <c r="C22" s="47"/>
      <c r="D22" s="47"/>
      <c r="E22" s="47"/>
      <c r="F22" s="47"/>
      <c r="G22" s="47"/>
      <c r="H22" s="46"/>
      <c r="I22" s="46"/>
      <c r="J22" s="46"/>
      <c r="K22" s="46"/>
      <c r="L22" s="46"/>
      <c r="M22" s="46"/>
      <c r="N22" s="46"/>
      <c r="O22" s="34"/>
    </row>
    <row r="23" spans="1:15" ht="18">
      <c r="A23" s="22"/>
      <c r="B23" s="48" t="s">
        <v>18</v>
      </c>
      <c r="C23" s="47"/>
      <c r="D23" s="47"/>
      <c r="E23" s="47"/>
      <c r="F23" s="47"/>
      <c r="G23" s="47"/>
      <c r="H23" s="46"/>
      <c r="I23" s="46"/>
      <c r="J23" s="46"/>
      <c r="K23" s="46"/>
      <c r="L23" s="46"/>
      <c r="M23" s="46"/>
      <c r="N23" s="46"/>
      <c r="O23" s="34"/>
    </row>
    <row r="24" spans="1:15" ht="18">
      <c r="A24" s="22"/>
      <c r="B24" s="92" t="s">
        <v>19</v>
      </c>
      <c r="C24" s="93" t="s">
        <v>20</v>
      </c>
      <c r="D24" s="92"/>
      <c r="E24" s="47"/>
      <c r="F24" s="47"/>
      <c r="G24" s="47"/>
      <c r="H24" s="46"/>
      <c r="I24" s="46"/>
      <c r="J24" s="46"/>
      <c r="K24" s="46"/>
      <c r="L24" s="46"/>
      <c r="M24" s="46"/>
      <c r="N24" s="46"/>
      <c r="O24" s="34"/>
    </row>
    <row r="25" spans="1:15" ht="15">
      <c r="A25" s="22"/>
      <c r="B25" s="92"/>
      <c r="C25" s="77" t="s">
        <v>21</v>
      </c>
      <c r="D25" s="76" t="s">
        <v>22</v>
      </c>
      <c r="E25" s="26"/>
      <c r="F25" s="45"/>
      <c r="G25" s="22"/>
      <c r="H25" s="46"/>
      <c r="I25" s="46"/>
      <c r="J25" s="46"/>
      <c r="K25" s="46"/>
      <c r="L25" s="46"/>
      <c r="M25" s="46"/>
      <c r="N25" s="46"/>
      <c r="O25" s="34"/>
    </row>
    <row r="26" spans="1:15">
      <c r="A26" s="22"/>
      <c r="B26" s="22" t="s">
        <v>23</v>
      </c>
      <c r="C26" s="87"/>
      <c r="D26" s="81">
        <f>(((C26*0.752/1000)*1.07)*11.63)*1000</f>
        <v>0</v>
      </c>
      <c r="E26" s="26"/>
      <c r="F26" s="45"/>
      <c r="G26" s="22"/>
      <c r="H26" s="46"/>
      <c r="I26" s="46"/>
      <c r="J26" s="46"/>
      <c r="K26" s="46"/>
      <c r="L26" s="46"/>
      <c r="M26" s="46"/>
      <c r="N26" s="46"/>
      <c r="O26" s="34"/>
    </row>
    <row r="27" spans="1:15">
      <c r="A27" s="22"/>
      <c r="B27" s="22" t="s">
        <v>24</v>
      </c>
      <c r="C27" s="87"/>
      <c r="D27" s="81">
        <f>(((C27*0.845/1000)*1.029)*11.63)*1000</f>
        <v>0</v>
      </c>
      <c r="E27" s="26"/>
      <c r="F27" s="45"/>
      <c r="G27" s="22"/>
      <c r="H27" s="46"/>
      <c r="I27" s="46"/>
      <c r="J27" s="46"/>
      <c r="K27" s="46"/>
      <c r="L27" s="46"/>
      <c r="M27" s="46"/>
      <c r="N27" s="46"/>
      <c r="O27" s="34"/>
    </row>
    <row r="28" spans="1:15">
      <c r="A28" s="22"/>
      <c r="B28" s="22" t="s">
        <v>25</v>
      </c>
      <c r="C28" s="87"/>
      <c r="D28" s="81">
        <f>(((C28*0.521/1000)*1.109)*11.63)*1000</f>
        <v>0</v>
      </c>
      <c r="E28" s="26"/>
      <c r="F28" s="45"/>
      <c r="G28" s="22"/>
      <c r="H28" s="46"/>
      <c r="I28" s="46"/>
      <c r="J28" s="46"/>
      <c r="K28" s="46"/>
      <c r="L28" s="46"/>
      <c r="M28" s="46"/>
      <c r="N28" s="46"/>
      <c r="O28" s="34"/>
    </row>
    <row r="29" spans="1:15">
      <c r="A29" s="22"/>
      <c r="B29" s="35"/>
      <c r="C29" s="22"/>
      <c r="D29" s="34"/>
      <c r="E29" s="22"/>
      <c r="F29" s="22"/>
      <c r="G29" s="29"/>
      <c r="H29" s="29"/>
      <c r="I29" s="29"/>
      <c r="J29" s="29"/>
      <c r="K29" s="29"/>
      <c r="L29" s="29"/>
      <c r="M29" s="29"/>
      <c r="N29" s="29"/>
      <c r="O29" s="29"/>
    </row>
    <row r="30" spans="1:15" ht="18">
      <c r="A30" s="22"/>
      <c r="B30" s="98" t="s">
        <v>26</v>
      </c>
      <c r="C30" s="98"/>
      <c r="D30" s="98"/>
      <c r="E30" s="98"/>
      <c r="F30" s="98"/>
      <c r="G30" s="98"/>
      <c r="H30" s="29"/>
      <c r="I30" s="29"/>
      <c r="J30" s="29"/>
      <c r="K30" s="29"/>
      <c r="L30" s="29"/>
      <c r="M30" s="29"/>
      <c r="N30" s="29"/>
      <c r="O30" s="29"/>
    </row>
    <row r="31" spans="1:15" ht="15">
      <c r="A31" s="22"/>
      <c r="B31" s="35"/>
      <c r="C31" s="76" t="s">
        <v>27</v>
      </c>
      <c r="D31" s="76" t="s">
        <v>134</v>
      </c>
      <c r="E31" s="49" t="s">
        <v>28</v>
      </c>
      <c r="F31" s="36" t="s">
        <v>29</v>
      </c>
      <c r="G31" s="22"/>
      <c r="H31" s="117" t="s">
        <v>30</v>
      </c>
      <c r="I31" s="117"/>
      <c r="J31" s="117"/>
      <c r="K31" s="117"/>
      <c r="L31" s="117"/>
      <c r="M31" s="117"/>
      <c r="N31" s="118"/>
      <c r="O31" s="78" t="s">
        <v>31</v>
      </c>
    </row>
    <row r="32" spans="1:15">
      <c r="A32" s="22"/>
      <c r="B32" s="50" t="s">
        <v>32</v>
      </c>
      <c r="C32" s="88">
        <v>1</v>
      </c>
      <c r="D32" s="79" t="s">
        <v>33</v>
      </c>
      <c r="E32" s="51"/>
      <c r="F32" s="52" t="s">
        <v>34</v>
      </c>
      <c r="G32" s="22"/>
      <c r="H32" s="105" t="s">
        <v>35</v>
      </c>
      <c r="I32" s="105"/>
      <c r="J32" s="105"/>
      <c r="K32" s="105"/>
      <c r="L32" s="105"/>
      <c r="M32" s="105"/>
      <c r="N32" s="106"/>
      <c r="O32" s="84"/>
    </row>
    <row r="33" spans="1:15" ht="30.75" customHeight="1">
      <c r="A33" s="22"/>
      <c r="B33" s="53" t="s">
        <v>141</v>
      </c>
      <c r="C33" s="87"/>
      <c r="D33" s="80" t="s">
        <v>22</v>
      </c>
      <c r="E33" s="54">
        <f>IFERROR(INDEX('EU Values'!$B$41:$D$49,MATCH($C$9,'EU Values'!$A$41:$A$49,0),MATCH($C$8,'EU Values'!$B$40:$D$40,0)),0)</f>
        <v>0</v>
      </c>
      <c r="F33" s="55" t="s">
        <v>22</v>
      </c>
      <c r="G33" s="22"/>
      <c r="H33" s="103" t="s">
        <v>36</v>
      </c>
      <c r="I33" s="103"/>
      <c r="J33" s="103"/>
      <c r="K33" s="103"/>
      <c r="L33" s="103"/>
      <c r="M33" s="103"/>
      <c r="N33" s="104"/>
      <c r="O33" s="85" t="s">
        <v>37</v>
      </c>
    </row>
    <row r="34" spans="1:15" ht="18.75">
      <c r="A34" s="22"/>
      <c r="B34" s="50" t="s">
        <v>142</v>
      </c>
      <c r="C34" s="87"/>
      <c r="D34" s="80" t="s">
        <v>22</v>
      </c>
      <c r="E34" s="54">
        <f>IFERROR(INDEX('EU Values'!$E$41:$E$49,MATCH($C$9,'EU Values'!$A$41:$A$49,0)),0)</f>
        <v>0</v>
      </c>
      <c r="F34" s="55" t="s">
        <v>22</v>
      </c>
      <c r="G34" s="22"/>
      <c r="H34" s="105" t="s">
        <v>38</v>
      </c>
      <c r="I34" s="105"/>
      <c r="J34" s="105"/>
      <c r="K34" s="105"/>
      <c r="L34" s="105"/>
      <c r="M34" s="105"/>
      <c r="N34" s="106"/>
      <c r="O34" s="85" t="s">
        <v>37</v>
      </c>
    </row>
    <row r="35" spans="1:15">
      <c r="A35" s="22"/>
      <c r="B35" s="56" t="s">
        <v>39</v>
      </c>
      <c r="C35" s="87"/>
      <c r="D35" s="79" t="s">
        <v>40</v>
      </c>
      <c r="E35" s="57">
        <f>IFERROR(INDEX('EU Values'!$F$41:$F$49,MATCH($C$9,'EU Values'!$A$41:$A$49,0)),0)</f>
        <v>0</v>
      </c>
      <c r="F35" s="52" t="s">
        <v>41</v>
      </c>
      <c r="G35" s="22"/>
      <c r="H35" s="105" t="s">
        <v>42</v>
      </c>
      <c r="I35" s="105"/>
      <c r="J35" s="105"/>
      <c r="K35" s="105"/>
      <c r="L35" s="105"/>
      <c r="M35" s="105"/>
      <c r="N35" s="106"/>
      <c r="O35" s="85" t="s">
        <v>37</v>
      </c>
    </row>
    <row r="36" spans="1:15" ht="18.75" hidden="1">
      <c r="A36" s="22"/>
      <c r="B36" s="26" t="s">
        <v>143</v>
      </c>
      <c r="C36" s="58">
        <v>1</v>
      </c>
      <c r="D36" s="59" t="s">
        <v>34</v>
      </c>
      <c r="E36" s="60">
        <v>1</v>
      </c>
      <c r="F36" s="52" t="s">
        <v>34</v>
      </c>
      <c r="G36" s="22"/>
      <c r="H36" s="107" t="s">
        <v>43</v>
      </c>
      <c r="I36" s="108"/>
      <c r="J36" s="108"/>
      <c r="K36" s="108"/>
      <c r="L36" s="108"/>
      <c r="M36" s="108"/>
      <c r="N36" s="109"/>
      <c r="O36" s="61"/>
    </row>
    <row r="37" spans="1:15">
      <c r="A37" s="22"/>
      <c r="B37" s="22"/>
      <c r="C37" s="22"/>
      <c r="D37" s="22"/>
      <c r="E37" s="22"/>
      <c r="F37" s="22"/>
      <c r="G37" s="22"/>
      <c r="H37" s="22"/>
      <c r="I37" s="22"/>
      <c r="J37" s="22"/>
      <c r="K37" s="22"/>
      <c r="L37" s="22"/>
      <c r="M37" s="22"/>
      <c r="N37" s="22"/>
      <c r="O37" s="62"/>
    </row>
    <row r="38" spans="1:15" ht="18">
      <c r="A38" s="22"/>
      <c r="B38" s="98" t="s">
        <v>44</v>
      </c>
      <c r="C38" s="98"/>
      <c r="D38" s="98"/>
      <c r="E38" s="98"/>
      <c r="F38" s="98"/>
      <c r="G38" s="98"/>
      <c r="H38" s="25"/>
      <c r="I38" s="25"/>
      <c r="J38" s="25"/>
      <c r="K38" s="25"/>
      <c r="L38" s="25"/>
      <c r="M38" s="25"/>
      <c r="N38" s="25"/>
      <c r="O38" s="25"/>
    </row>
    <row r="39" spans="1:15">
      <c r="A39" s="22"/>
      <c r="B39" s="22"/>
      <c r="C39" s="22"/>
      <c r="D39" s="34"/>
      <c r="E39" s="22"/>
      <c r="F39" s="22"/>
      <c r="G39" s="29"/>
      <c r="H39" s="29"/>
      <c r="I39" s="29"/>
      <c r="J39" s="29"/>
      <c r="K39" s="29"/>
      <c r="L39" s="29"/>
      <c r="M39" s="29"/>
      <c r="N39" s="29"/>
      <c r="O39" s="29"/>
    </row>
    <row r="40" spans="1:15">
      <c r="A40" s="22"/>
      <c r="B40" s="22"/>
      <c r="C40" s="22"/>
      <c r="D40" s="34"/>
      <c r="E40" s="22"/>
      <c r="F40" s="22"/>
      <c r="G40" s="29"/>
      <c r="H40" s="29"/>
      <c r="I40" s="29"/>
      <c r="J40" s="29"/>
      <c r="K40" s="29"/>
      <c r="L40" s="29"/>
      <c r="M40" s="29"/>
      <c r="N40" s="29"/>
      <c r="O40" s="29"/>
    </row>
    <row r="41" spans="1:15" ht="15">
      <c r="A41" s="22"/>
      <c r="B41" s="110" t="s">
        <v>136</v>
      </c>
      <c r="C41" s="110"/>
      <c r="D41" s="110"/>
      <c r="E41" s="110"/>
      <c r="F41" s="110"/>
      <c r="G41" s="110"/>
      <c r="H41" s="29"/>
      <c r="I41" s="29"/>
      <c r="J41" s="29"/>
      <c r="K41" s="29"/>
      <c r="L41" s="29"/>
      <c r="M41" s="29"/>
      <c r="N41" s="29"/>
      <c r="O41" s="29"/>
    </row>
    <row r="42" spans="1:15">
      <c r="A42" s="22"/>
      <c r="B42" s="22"/>
      <c r="C42" s="22"/>
      <c r="D42" s="34"/>
      <c r="E42" s="22"/>
      <c r="F42" s="22"/>
      <c r="G42" s="29"/>
      <c r="H42" s="29"/>
      <c r="I42" s="29"/>
      <c r="J42" s="29"/>
      <c r="K42" s="29"/>
      <c r="L42" s="29"/>
      <c r="M42" s="29"/>
      <c r="N42" s="29"/>
      <c r="O42" s="29"/>
    </row>
    <row r="43" spans="1:15" hidden="1">
      <c r="A43" s="22"/>
      <c r="B43" s="22"/>
      <c r="C43" s="22"/>
      <c r="D43" s="34"/>
      <c r="E43" s="22"/>
      <c r="F43" s="22"/>
      <c r="G43" s="29"/>
      <c r="H43" s="29"/>
      <c r="I43" s="29"/>
      <c r="J43" s="29"/>
      <c r="K43" s="29"/>
      <c r="L43" s="29"/>
      <c r="M43" s="29"/>
      <c r="N43" s="29"/>
      <c r="O43" s="29"/>
    </row>
    <row r="44" spans="1:15" ht="15.75" hidden="1">
      <c r="A44" s="22"/>
      <c r="B44" s="111" t="s">
        <v>45</v>
      </c>
      <c r="C44" s="111"/>
      <c r="D44" s="111"/>
      <c r="E44" s="111"/>
      <c r="F44" s="111"/>
      <c r="G44" s="111"/>
      <c r="H44" s="29"/>
      <c r="I44" s="29"/>
      <c r="J44" s="29"/>
      <c r="K44" s="29"/>
      <c r="L44" s="29"/>
      <c r="M44" s="29"/>
      <c r="N44" s="29"/>
      <c r="O44" s="29"/>
    </row>
    <row r="45" spans="1:15" hidden="1">
      <c r="A45" s="22"/>
      <c r="B45" s="22"/>
      <c r="C45" s="22"/>
      <c r="D45" s="34"/>
      <c r="E45" s="22"/>
      <c r="F45" s="22"/>
      <c r="G45" s="29"/>
      <c r="H45" s="29"/>
      <c r="I45" s="29"/>
      <c r="J45" s="29"/>
      <c r="K45" s="29"/>
      <c r="L45" s="29"/>
      <c r="M45" s="29"/>
      <c r="N45" s="29"/>
      <c r="O45" s="29"/>
    </row>
    <row r="46" spans="1:15" hidden="1">
      <c r="A46" s="22"/>
      <c r="B46" s="22"/>
      <c r="C46" s="22"/>
      <c r="D46" s="34"/>
      <c r="E46" s="22"/>
      <c r="F46" s="22"/>
      <c r="G46" s="29"/>
      <c r="H46" s="29"/>
      <c r="I46" s="29"/>
      <c r="J46" s="29"/>
      <c r="K46" s="29"/>
      <c r="L46" s="29"/>
      <c r="M46" s="29"/>
      <c r="N46" s="29"/>
      <c r="O46" s="29"/>
    </row>
    <row r="47" spans="1:15" ht="15.75" hidden="1">
      <c r="A47" s="22"/>
      <c r="B47" s="111" t="s">
        <v>46</v>
      </c>
      <c r="C47" s="111"/>
      <c r="D47" s="111"/>
      <c r="E47" s="111"/>
      <c r="F47" s="111"/>
      <c r="G47" s="111"/>
      <c r="H47" s="29"/>
      <c r="I47" s="29"/>
      <c r="J47" s="29"/>
      <c r="K47" s="29"/>
      <c r="L47" s="29"/>
      <c r="M47" s="63"/>
      <c r="N47" s="29"/>
      <c r="O47" s="29"/>
    </row>
    <row r="48" spans="1:15" hidden="1">
      <c r="A48" s="22"/>
      <c r="B48" s="22"/>
      <c r="C48" s="22"/>
      <c r="D48" s="34"/>
      <c r="E48" s="22"/>
      <c r="F48" s="22"/>
      <c r="G48" s="29"/>
      <c r="H48" s="29"/>
      <c r="I48" s="29"/>
      <c r="J48" s="29"/>
      <c r="K48" s="29"/>
      <c r="L48" s="29"/>
      <c r="M48" s="29"/>
      <c r="N48" s="29"/>
      <c r="O48" s="29"/>
    </row>
    <row r="49" spans="1:15" hidden="1">
      <c r="A49" s="22"/>
      <c r="B49" s="22"/>
      <c r="C49" s="22"/>
      <c r="D49" s="34"/>
      <c r="E49" s="22"/>
      <c r="F49" s="22"/>
      <c r="G49" s="29"/>
      <c r="H49" s="29"/>
      <c r="I49" s="29"/>
      <c r="J49" s="29"/>
      <c r="K49" s="29"/>
      <c r="L49" s="29"/>
      <c r="M49" s="29"/>
      <c r="N49" s="29"/>
      <c r="O49" s="29"/>
    </row>
    <row r="50" spans="1:15" ht="18.75" hidden="1">
      <c r="A50" s="22"/>
      <c r="B50" s="111" t="s">
        <v>144</v>
      </c>
      <c r="C50" s="111"/>
      <c r="D50" s="111"/>
      <c r="E50" s="111"/>
      <c r="F50" s="111"/>
      <c r="G50" s="111"/>
      <c r="H50" s="29"/>
      <c r="I50" s="29"/>
      <c r="J50" s="29"/>
      <c r="K50" s="29"/>
      <c r="L50" s="29"/>
      <c r="M50" s="63"/>
      <c r="N50" s="29"/>
      <c r="O50" s="29"/>
    </row>
    <row r="51" spans="1:15" hidden="1">
      <c r="A51" s="22"/>
      <c r="B51" s="22"/>
      <c r="C51" s="22"/>
      <c r="D51" s="34"/>
      <c r="E51" s="22"/>
      <c r="F51" s="22"/>
      <c r="G51" s="29"/>
      <c r="H51" s="29"/>
      <c r="I51" s="29"/>
      <c r="J51" s="29"/>
      <c r="K51" s="29"/>
      <c r="L51" s="29"/>
      <c r="M51" s="29"/>
      <c r="N51" s="29"/>
      <c r="O51" s="29"/>
    </row>
    <row r="52" spans="1:15" hidden="1">
      <c r="A52" s="22"/>
      <c r="B52" s="22"/>
      <c r="C52" s="22"/>
      <c r="D52" s="34"/>
      <c r="E52" s="22"/>
      <c r="F52" s="22"/>
      <c r="G52" s="29"/>
      <c r="H52" s="29"/>
      <c r="I52" s="29"/>
      <c r="J52" s="29"/>
      <c r="K52" s="29"/>
      <c r="L52" s="29"/>
      <c r="M52" s="29"/>
      <c r="N52" s="29"/>
      <c r="O52" s="29"/>
    </row>
    <row r="53" spans="1:15" ht="18" hidden="1">
      <c r="A53" s="22"/>
      <c r="B53" s="99" t="s">
        <v>47</v>
      </c>
      <c r="C53" s="99"/>
      <c r="D53" s="99"/>
      <c r="E53" s="99"/>
      <c r="F53" s="99"/>
      <c r="G53" s="99"/>
      <c r="H53" s="29"/>
      <c r="I53" s="29"/>
      <c r="J53" s="29"/>
      <c r="K53" s="29"/>
      <c r="L53" s="29"/>
      <c r="M53" s="29"/>
      <c r="N53" s="29"/>
      <c r="O53" s="29"/>
    </row>
    <row r="54" spans="1:15">
      <c r="A54" s="22"/>
      <c r="B54" s="22"/>
      <c r="C54" s="22"/>
      <c r="D54" s="34"/>
      <c r="E54" s="22"/>
      <c r="F54" s="22"/>
      <c r="G54" s="29"/>
      <c r="H54" s="29"/>
      <c r="I54" s="29"/>
      <c r="J54" s="29"/>
      <c r="K54" s="29"/>
      <c r="L54" s="29"/>
      <c r="M54" s="29"/>
      <c r="N54" s="29"/>
      <c r="O54" s="29"/>
    </row>
    <row r="55" spans="1:15" ht="18">
      <c r="A55" s="22"/>
      <c r="B55" s="98" t="s">
        <v>48</v>
      </c>
      <c r="C55" s="98"/>
      <c r="D55" s="98"/>
      <c r="E55" s="98"/>
      <c r="F55" s="98"/>
      <c r="G55" s="98"/>
      <c r="H55" s="29"/>
      <c r="I55" s="29"/>
      <c r="J55" s="29"/>
      <c r="K55" s="29"/>
      <c r="L55" s="29"/>
      <c r="M55" s="29"/>
      <c r="N55" s="29"/>
      <c r="O55" s="29"/>
    </row>
    <row r="56" spans="1:15" ht="15">
      <c r="A56" s="22"/>
      <c r="B56" s="22"/>
      <c r="C56" s="76" t="s">
        <v>49</v>
      </c>
      <c r="D56" s="76" t="s">
        <v>134</v>
      </c>
      <c r="E56" s="49" t="s">
        <v>28</v>
      </c>
      <c r="F56" s="36" t="s">
        <v>29</v>
      </c>
      <c r="G56" s="64"/>
      <c r="H56" s="117" t="s">
        <v>30</v>
      </c>
      <c r="I56" s="117"/>
      <c r="J56" s="117"/>
      <c r="K56" s="117"/>
      <c r="L56" s="117"/>
      <c r="M56" s="117"/>
      <c r="N56" s="117"/>
      <c r="O56" s="29"/>
    </row>
    <row r="57" spans="1:15" ht="15">
      <c r="A57" s="22"/>
      <c r="B57" s="22"/>
      <c r="C57" s="83">
        <f>IFERROR((C33-C34)*C35/100*C32*C36,"Nepakanka duomenų")</f>
        <v>0</v>
      </c>
      <c r="D57" s="82" t="s">
        <v>50</v>
      </c>
      <c r="E57" s="65">
        <f>IFERROR((E33-E34)*E35/100*E32*E36,"insufficient data")</f>
        <v>0</v>
      </c>
      <c r="F57" s="66" t="s">
        <v>51</v>
      </c>
      <c r="G57" s="22"/>
      <c r="H57" s="105" t="s">
        <v>52</v>
      </c>
      <c r="I57" s="105"/>
      <c r="J57" s="105"/>
      <c r="K57" s="105"/>
      <c r="L57" s="105"/>
      <c r="M57" s="105"/>
      <c r="N57" s="105"/>
      <c r="O57" s="29"/>
    </row>
    <row r="58" spans="1:15" ht="15" hidden="1">
      <c r="A58" s="22"/>
      <c r="B58" s="67" t="s">
        <v>53</v>
      </c>
      <c r="C58" s="68">
        <f>IFERROR((C33-C34)*C35/100*C32*C36,"insufficient data")</f>
        <v>0</v>
      </c>
      <c r="D58" s="69" t="s">
        <v>51</v>
      </c>
      <c r="E58" s="70">
        <f>IFERROR((E33-E34)*E35/100*E32*E36,"insufficient data")</f>
        <v>0</v>
      </c>
      <c r="F58" s="66" t="s">
        <v>51</v>
      </c>
      <c r="G58" s="22"/>
      <c r="H58" s="100" t="s">
        <v>54</v>
      </c>
      <c r="I58" s="101"/>
      <c r="J58" s="101"/>
      <c r="K58" s="101"/>
      <c r="L58" s="101"/>
      <c r="M58" s="101"/>
      <c r="N58" s="102"/>
      <c r="O58" s="29"/>
    </row>
    <row r="59" spans="1:15" ht="15" hidden="1">
      <c r="A59" s="22"/>
      <c r="B59" s="67" t="s">
        <v>55</v>
      </c>
      <c r="C59" s="70">
        <f>IFERROR(C33*C35/100*C32*$D19-C34*C35/100*C32*C36*$F19,"insufficient data")</f>
        <v>0</v>
      </c>
      <c r="D59" s="66" t="s">
        <v>51</v>
      </c>
      <c r="E59" s="70">
        <f>IFERROR(E33*E35/100*E32*$D19-E34*E35/100*E32*E36*$F19,"insufficient data")</f>
        <v>0</v>
      </c>
      <c r="F59" s="66" t="s">
        <v>51</v>
      </c>
      <c r="G59" s="22"/>
      <c r="H59" s="94" t="s">
        <v>56</v>
      </c>
      <c r="I59" s="96"/>
      <c r="J59" s="96"/>
      <c r="K59" s="96"/>
      <c r="L59" s="96"/>
      <c r="M59" s="96"/>
      <c r="N59" s="97"/>
      <c r="O59" s="29"/>
    </row>
    <row r="60" spans="1:15" ht="15.75" hidden="1">
      <c r="A60" s="22"/>
      <c r="B60" s="67" t="s">
        <v>145</v>
      </c>
      <c r="C60" s="71">
        <f>IFERROR((C33*C35/100*C32*$D20-C34*C35/100*C32*C36*$F20)/10^6,"insufficient data")</f>
        <v>0</v>
      </c>
      <c r="D60" s="66" t="s">
        <v>146</v>
      </c>
      <c r="E60" s="71">
        <f>IFERROR((E33*E35/100*E32*$D20-E34*E35/100*E32*E36*$F20)/10^6,"insufficient data")</f>
        <v>0</v>
      </c>
      <c r="F60" s="66" t="s">
        <v>146</v>
      </c>
      <c r="G60" s="22"/>
      <c r="H60" s="94" t="s">
        <v>57</v>
      </c>
      <c r="I60" s="96"/>
      <c r="J60" s="96"/>
      <c r="K60" s="96"/>
      <c r="L60" s="96"/>
      <c r="M60" s="96"/>
      <c r="N60" s="97"/>
      <c r="O60" s="29"/>
    </row>
    <row r="61" spans="1:15">
      <c r="A61" s="22"/>
      <c r="B61" s="22"/>
      <c r="C61" s="22"/>
      <c r="D61" s="34"/>
      <c r="E61" s="22"/>
      <c r="F61" s="22"/>
      <c r="G61" s="29"/>
      <c r="H61" s="29"/>
      <c r="I61" s="29"/>
      <c r="J61" s="29"/>
      <c r="K61" s="29"/>
      <c r="L61" s="29"/>
      <c r="M61" s="29"/>
      <c r="N61" s="29"/>
      <c r="O61" s="29"/>
    </row>
    <row r="62" spans="1:15" ht="18" hidden="1">
      <c r="A62" s="22"/>
      <c r="B62" s="99" t="s">
        <v>58</v>
      </c>
      <c r="C62" s="99"/>
      <c r="D62" s="99"/>
      <c r="E62" s="99"/>
      <c r="F62" s="99"/>
      <c r="G62" s="99"/>
      <c r="H62" s="29"/>
      <c r="I62" s="29"/>
      <c r="J62" s="29"/>
      <c r="K62" s="29"/>
      <c r="L62" s="29"/>
      <c r="M62" s="29"/>
      <c r="N62" s="29"/>
      <c r="O62" s="29"/>
    </row>
    <row r="63" spans="1:15" hidden="1">
      <c r="A63" s="22"/>
      <c r="B63" s="22"/>
      <c r="C63" s="22"/>
      <c r="D63" s="22"/>
      <c r="E63" s="22"/>
      <c r="F63" s="22"/>
      <c r="G63" s="22"/>
      <c r="H63" s="22"/>
      <c r="I63" s="22"/>
      <c r="J63" s="22"/>
      <c r="K63" s="22"/>
      <c r="L63" s="22"/>
      <c r="M63" s="22"/>
      <c r="N63" s="22"/>
      <c r="O63" s="22"/>
    </row>
    <row r="64" spans="1:15" ht="15" hidden="1">
      <c r="A64" s="22"/>
      <c r="B64" s="22"/>
      <c r="C64" s="115" t="s">
        <v>59</v>
      </c>
      <c r="D64" s="115"/>
      <c r="E64" s="119" t="s">
        <v>147</v>
      </c>
      <c r="F64" s="119"/>
      <c r="G64" s="22"/>
      <c r="H64" s="37" t="s">
        <v>12</v>
      </c>
      <c r="I64" s="37"/>
      <c r="J64" s="37"/>
      <c r="K64" s="37"/>
      <c r="L64" s="37"/>
      <c r="M64" s="37"/>
      <c r="N64" s="37"/>
      <c r="O64" s="22"/>
    </row>
    <row r="65" spans="1:15" hidden="1">
      <c r="A65" s="22"/>
      <c r="B65" s="22"/>
      <c r="C65" s="116" t="s">
        <v>60</v>
      </c>
      <c r="D65" s="116"/>
      <c r="E65" s="113">
        <v>16855</v>
      </c>
      <c r="F65" s="114"/>
      <c r="G65" s="22"/>
      <c r="H65" s="94" t="s">
        <v>61</v>
      </c>
      <c r="I65" s="94"/>
      <c r="J65" s="94"/>
      <c r="K65" s="94"/>
      <c r="L65" s="94"/>
      <c r="M65" s="94"/>
      <c r="N65" s="95"/>
      <c r="O65" s="22"/>
    </row>
    <row r="66" spans="1:15" hidden="1">
      <c r="A66" s="22"/>
      <c r="B66" s="22"/>
      <c r="C66" s="116" t="s">
        <v>62</v>
      </c>
      <c r="D66" s="116"/>
      <c r="E66" s="113">
        <v>25510</v>
      </c>
      <c r="F66" s="114"/>
      <c r="G66" s="22"/>
      <c r="H66" s="94" t="s">
        <v>63</v>
      </c>
      <c r="I66" s="94"/>
      <c r="J66" s="94"/>
      <c r="K66" s="94"/>
      <c r="L66" s="94"/>
      <c r="M66" s="94"/>
      <c r="N66" s="95"/>
      <c r="O66" s="22"/>
    </row>
    <row r="67" spans="1:15" hidden="1">
      <c r="A67" s="22"/>
      <c r="B67" s="22"/>
      <c r="C67" s="116" t="s">
        <v>64</v>
      </c>
      <c r="D67" s="116"/>
      <c r="E67" s="113">
        <v>22690</v>
      </c>
      <c r="F67" s="114"/>
      <c r="G67" s="22"/>
      <c r="H67" s="94" t="s">
        <v>65</v>
      </c>
      <c r="I67" s="94"/>
      <c r="J67" s="94"/>
      <c r="K67" s="94"/>
      <c r="L67" s="94"/>
      <c r="M67" s="94"/>
      <c r="N67" s="95"/>
      <c r="O67" s="22"/>
    </row>
    <row r="68" spans="1:15" hidden="1">
      <c r="A68" s="22"/>
      <c r="B68" s="22"/>
      <c r="C68" s="116" t="s">
        <v>66</v>
      </c>
      <c r="D68" s="116"/>
      <c r="E68" s="113">
        <v>30690</v>
      </c>
      <c r="F68" s="114"/>
      <c r="G68" s="22"/>
      <c r="H68" s="94" t="s">
        <v>67</v>
      </c>
      <c r="I68" s="94"/>
      <c r="J68" s="94"/>
      <c r="K68" s="94"/>
      <c r="L68" s="94"/>
      <c r="M68" s="94"/>
      <c r="N68" s="95"/>
      <c r="O68" s="22"/>
    </row>
    <row r="69" spans="1:15" hidden="1">
      <c r="A69" s="22"/>
      <c r="B69" s="22"/>
      <c r="C69" s="116" t="s">
        <v>68</v>
      </c>
      <c r="D69" s="116"/>
      <c r="E69" s="113">
        <v>50840</v>
      </c>
      <c r="F69" s="114"/>
      <c r="G69" s="22"/>
      <c r="H69" s="94" t="s">
        <v>69</v>
      </c>
      <c r="I69" s="94"/>
      <c r="J69" s="94"/>
      <c r="K69" s="94"/>
      <c r="L69" s="94"/>
      <c r="M69" s="94"/>
      <c r="N69" s="95"/>
      <c r="O69" s="22"/>
    </row>
    <row r="70" spans="1:15" hidden="1">
      <c r="A70" s="22"/>
      <c r="B70" s="22"/>
      <c r="C70" s="116" t="s">
        <v>70</v>
      </c>
      <c r="D70" s="116"/>
      <c r="E70" s="113">
        <v>81610</v>
      </c>
      <c r="F70" s="114"/>
      <c r="G70" s="22"/>
      <c r="H70" s="94" t="s">
        <v>71</v>
      </c>
      <c r="I70" s="94"/>
      <c r="J70" s="94"/>
      <c r="K70" s="94"/>
      <c r="L70" s="94"/>
      <c r="M70" s="94"/>
      <c r="N70" s="95"/>
      <c r="O70" s="22"/>
    </row>
    <row r="71" spans="1:15" ht="15" hidden="1">
      <c r="A71" s="22"/>
      <c r="B71" s="22"/>
      <c r="C71" s="115" t="s">
        <v>72</v>
      </c>
      <c r="D71" s="115"/>
      <c r="E71" s="112" t="s">
        <v>148</v>
      </c>
      <c r="F71" s="112"/>
      <c r="G71" s="22"/>
      <c r="H71" s="22"/>
      <c r="I71" s="22"/>
      <c r="J71" s="22"/>
      <c r="K71" s="22"/>
      <c r="L71" s="22"/>
      <c r="M71" s="22"/>
      <c r="N71" s="72"/>
      <c r="O71" s="22"/>
    </row>
    <row r="72" spans="1:15" hidden="1">
      <c r="A72" s="22"/>
      <c r="B72" s="22"/>
      <c r="C72" s="116" t="s">
        <v>60</v>
      </c>
      <c r="D72" s="116"/>
      <c r="E72" s="113">
        <v>794</v>
      </c>
      <c r="F72" s="114"/>
      <c r="G72" s="22"/>
      <c r="H72" s="94" t="s">
        <v>73</v>
      </c>
      <c r="I72" s="94"/>
      <c r="J72" s="94"/>
      <c r="K72" s="94"/>
      <c r="L72" s="94"/>
      <c r="M72" s="94"/>
      <c r="N72" s="95"/>
      <c r="O72" s="22"/>
    </row>
    <row r="73" spans="1:15" hidden="1">
      <c r="A73" s="22"/>
      <c r="B73" s="22"/>
      <c r="C73" s="116" t="s">
        <v>62</v>
      </c>
      <c r="D73" s="116"/>
      <c r="E73" s="113">
        <v>397</v>
      </c>
      <c r="F73" s="114"/>
      <c r="G73" s="22"/>
      <c r="H73" s="94" t="s">
        <v>74</v>
      </c>
      <c r="I73" s="94"/>
      <c r="J73" s="94"/>
      <c r="K73" s="94"/>
      <c r="L73" s="94"/>
      <c r="M73" s="94"/>
      <c r="N73" s="95"/>
      <c r="O73" s="22"/>
    </row>
    <row r="74" spans="1:15" ht="15" hidden="1">
      <c r="B74" s="22"/>
      <c r="C74" s="115" t="s">
        <v>75</v>
      </c>
      <c r="D74" s="115"/>
      <c r="E74" s="119" t="s">
        <v>149</v>
      </c>
      <c r="F74" s="119"/>
      <c r="G74" s="22"/>
      <c r="H74" s="22"/>
      <c r="I74" s="22"/>
      <c r="J74" s="22"/>
      <c r="K74" s="22"/>
      <c r="L74" s="22"/>
      <c r="M74" s="22"/>
      <c r="N74" s="72"/>
    </row>
    <row r="75" spans="1:15" hidden="1">
      <c r="B75" s="22"/>
      <c r="C75" s="116" t="s">
        <v>76</v>
      </c>
      <c r="D75" s="116"/>
      <c r="E75" s="113">
        <v>10</v>
      </c>
      <c r="F75" s="114"/>
      <c r="G75" s="22"/>
      <c r="H75" s="94" t="s">
        <v>77</v>
      </c>
      <c r="I75" s="94"/>
      <c r="J75" s="94"/>
      <c r="K75" s="94"/>
      <c r="L75" s="94"/>
      <c r="M75" s="94"/>
      <c r="N75" s="95"/>
    </row>
    <row r="76" spans="1:15">
      <c r="B76" s="22" t="s">
        <v>78</v>
      </c>
      <c r="C76" s="22"/>
      <c r="D76" s="22"/>
      <c r="E76" s="22"/>
      <c r="F76" s="22"/>
      <c r="G76" s="22"/>
      <c r="H76" s="22"/>
      <c r="I76" s="22"/>
      <c r="J76" s="22"/>
      <c r="K76" s="22"/>
      <c r="L76" s="22"/>
      <c r="M76" s="22"/>
      <c r="N76" s="22"/>
    </row>
    <row r="77" spans="1:15">
      <c r="B77" s="22" t="s">
        <v>79</v>
      </c>
      <c r="C77" s="73"/>
      <c r="D77" s="73"/>
      <c r="E77" s="73"/>
      <c r="F77" s="73"/>
      <c r="G77" s="73"/>
      <c r="H77" s="73"/>
      <c r="I77" s="73"/>
      <c r="J77" s="73"/>
      <c r="K77" s="73"/>
      <c r="L77" s="73"/>
      <c r="M77" s="73"/>
      <c r="N77" s="73"/>
    </row>
  </sheetData>
  <sheetProtection algorithmName="SHA-512" hashValue="h+zC5Q8Np2b80BbeKgnre0S0KSTR/i9k82W6gMTWFuXQmO79aoqP9sdukz6HO06LSvIyeESc6YSpAcL61Mt0gg==" saltValue="jdmEwpufx6kkncQxq2mbcg==" spinCount="100000" sheet="1" objects="1" scenarios="1"/>
  <mergeCells count="67">
    <mergeCell ref="C74:D74"/>
    <mergeCell ref="E74:F74"/>
    <mergeCell ref="B47:G47"/>
    <mergeCell ref="B50:G50"/>
    <mergeCell ref="B5:G5"/>
    <mergeCell ref="C11:F11"/>
    <mergeCell ref="E64:F64"/>
    <mergeCell ref="E65:F65"/>
    <mergeCell ref="E66:F66"/>
    <mergeCell ref="E67:F67"/>
    <mergeCell ref="E7:N7"/>
    <mergeCell ref="H32:N32"/>
    <mergeCell ref="H19:N19"/>
    <mergeCell ref="H20:N20"/>
    <mergeCell ref="H13:N13"/>
    <mergeCell ref="H14:N14"/>
    <mergeCell ref="H15:N15"/>
    <mergeCell ref="H16:N16"/>
    <mergeCell ref="H31:N31"/>
    <mergeCell ref="H56:N56"/>
    <mergeCell ref="B30:G30"/>
    <mergeCell ref="B55:G55"/>
    <mergeCell ref="C75:D75"/>
    <mergeCell ref="E75:F75"/>
    <mergeCell ref="H75:N75"/>
    <mergeCell ref="H60:N60"/>
    <mergeCell ref="H57:N57"/>
    <mergeCell ref="E69:F69"/>
    <mergeCell ref="E70:F70"/>
    <mergeCell ref="B62:G62"/>
    <mergeCell ref="C64:D64"/>
    <mergeCell ref="C65:D65"/>
    <mergeCell ref="C66:D66"/>
    <mergeCell ref="C67:D67"/>
    <mergeCell ref="C68:D68"/>
    <mergeCell ref="C69:D69"/>
    <mergeCell ref="C70:D70"/>
    <mergeCell ref="E68:F68"/>
    <mergeCell ref="H72:N72"/>
    <mergeCell ref="E71:F71"/>
    <mergeCell ref="E72:F72"/>
    <mergeCell ref="E73:F73"/>
    <mergeCell ref="C71:D71"/>
    <mergeCell ref="C72:D72"/>
    <mergeCell ref="C73:D73"/>
    <mergeCell ref="H73:N73"/>
    <mergeCell ref="H66:N66"/>
    <mergeCell ref="H67:N67"/>
    <mergeCell ref="H69:N69"/>
    <mergeCell ref="H70:N70"/>
    <mergeCell ref="H68:N68"/>
    <mergeCell ref="C1:D1"/>
    <mergeCell ref="B4:H4"/>
    <mergeCell ref="B24:B25"/>
    <mergeCell ref="C24:D24"/>
    <mergeCell ref="H65:N65"/>
    <mergeCell ref="H17:N17"/>
    <mergeCell ref="B38:G38"/>
    <mergeCell ref="B53:G53"/>
    <mergeCell ref="H58:N58"/>
    <mergeCell ref="H59:N59"/>
    <mergeCell ref="H33:N33"/>
    <mergeCell ref="H34:N34"/>
    <mergeCell ref="H35:N35"/>
    <mergeCell ref="H36:N36"/>
    <mergeCell ref="B41:G41"/>
    <mergeCell ref="B44:G44"/>
  </mergeCells>
  <conditionalFormatting sqref="C26">
    <cfRule type="expression" dxfId="3" priority="2">
      <formula>AND($C$26="",OR($C$27&lt;&gt;"",$C$28&lt;&gt;""))</formula>
    </cfRule>
  </conditionalFormatting>
  <conditionalFormatting sqref="C27">
    <cfRule type="expression" dxfId="2" priority="1">
      <formula>AND($C$27="",OR($C$26&lt;&gt;"",$C$28&lt;&gt;""))</formula>
    </cfRule>
  </conditionalFormatting>
  <conditionalFormatting sqref="C28">
    <cfRule type="expression" dxfId="1" priority="3">
      <formula>AND($C$28="",OR($C$26&lt;&gt;"",$C$27&lt;&gt;""))</formula>
    </cfRule>
  </conditionalFormatting>
  <conditionalFormatting sqref="D18 F18">
    <cfRule type="cellIs" dxfId="0" priority="4" operator="notEqual">
      <formula>1</formula>
    </cfRule>
  </conditionalFormatting>
  <dataValidations count="3">
    <dataValidation type="list" allowBlank="1" showInputMessage="1" showErrorMessage="1" sqref="C7" xr:uid="{00000000-0002-0000-0000-000000000000}">
      <formula1>"EU values, National values"</formula1>
    </dataValidation>
    <dataValidation type="decimal" allowBlank="1" showInputMessage="1" showErrorMessage="1" sqref="C36" xr:uid="{00000000-0002-0000-0000-000001000000}">
      <formula1>0</formula1>
      <formula2>1</formula2>
    </dataValidation>
    <dataValidation type="custom" allowBlank="1" showInputMessage="1" showErrorMessage="1" errorTitle="Dėmesio" error="Kuro sąnaudas galima nurodyti tik prie vienos kuro rūšies." sqref="C26:C28" xr:uid="{38F4C194-309F-4AF1-B4BB-E17D7024949E}">
      <formula1>COUNTA($C$26:$C$28)&lt;=1</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'EU Values'!$A$3:$A$37</xm:f>
          </x14:formula1>
          <xm:sqref>E13:E17 C13:C17</xm:sqref>
        </x14:dataValidation>
        <x14:dataValidation type="list" allowBlank="1" showInputMessage="1" showErrorMessage="1" xr:uid="{00000000-0002-0000-0000-000003000000}">
          <x14:formula1>
            <xm:f>'EU Values'!$B$40:$D$40</xm:f>
          </x14:formula1>
          <xm:sqref>C8</xm:sqref>
        </x14:dataValidation>
        <x14:dataValidation type="list" allowBlank="1" showInputMessage="1" showErrorMessage="1" xr:uid="{00000000-0002-0000-0000-000004000000}">
          <x14:formula1>
            <xm:f>'EU Values'!$A$41:$A$49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9"/>
  <sheetViews>
    <sheetView showGridLines="0" workbookViewId="0"/>
  </sheetViews>
  <sheetFormatPr defaultColWidth="11.5546875" defaultRowHeight="15.75"/>
  <cols>
    <col min="1" max="1" width="29.6640625" customWidth="1"/>
    <col min="2" max="3" width="16.44140625" customWidth="1"/>
    <col min="4" max="6" width="13.88671875" customWidth="1"/>
  </cols>
  <sheetData>
    <row r="1" spans="1:3" ht="27">
      <c r="A1" s="1" t="s">
        <v>2</v>
      </c>
    </row>
    <row r="2" spans="1:3" ht="33">
      <c r="A2" s="2" t="s">
        <v>80</v>
      </c>
      <c r="B2" s="3" t="s">
        <v>81</v>
      </c>
      <c r="C2" s="3" t="s">
        <v>82</v>
      </c>
    </row>
    <row r="3" spans="1:3">
      <c r="A3" s="6" t="s">
        <v>83</v>
      </c>
      <c r="B3" s="7">
        <v>133.30000000000001</v>
      </c>
      <c r="C3" s="8">
        <v>2.2813398011843931</v>
      </c>
    </row>
    <row r="4" spans="1:3">
      <c r="A4" s="6" t="s">
        <v>84</v>
      </c>
      <c r="B4" s="7">
        <v>209.9</v>
      </c>
      <c r="C4" s="8">
        <v>1.6631285859362606</v>
      </c>
    </row>
    <row r="5" spans="1:3">
      <c r="A5" s="6" t="s">
        <v>85</v>
      </c>
      <c r="B5" s="7">
        <v>201.96</v>
      </c>
      <c r="C5" s="8">
        <v>1.006997626587018</v>
      </c>
    </row>
    <row r="6" spans="1:3">
      <c r="A6" s="6" t="s">
        <v>86</v>
      </c>
      <c r="B6" s="7">
        <v>266.76000000000005</v>
      </c>
      <c r="C6" s="8">
        <v>1.1187108392053828</v>
      </c>
    </row>
    <row r="7" spans="1:3">
      <c r="A7" s="6" t="s">
        <v>87</v>
      </c>
      <c r="B7" s="7">
        <v>249.48000000000002</v>
      </c>
      <c r="C7" s="8">
        <v>1.1187108392053828</v>
      </c>
    </row>
    <row r="8" spans="1:3">
      <c r="A8" s="6" t="s">
        <v>88</v>
      </c>
      <c r="B8" s="7">
        <v>0</v>
      </c>
      <c r="C8" s="8">
        <v>1.0008121069200384</v>
      </c>
    </row>
    <row r="9" spans="1:3">
      <c r="A9" s="6" t="s">
        <v>89</v>
      </c>
      <c r="B9" s="7">
        <v>0</v>
      </c>
      <c r="C9" s="8">
        <v>1.0008121069200384</v>
      </c>
    </row>
    <row r="10" spans="1:3">
      <c r="A10" s="6" t="s">
        <v>90</v>
      </c>
      <c r="B10" s="7">
        <v>0</v>
      </c>
      <c r="C10" s="8">
        <v>1.0008121069200384</v>
      </c>
    </row>
    <row r="11" spans="1:3">
      <c r="A11" s="6" t="s">
        <v>91</v>
      </c>
      <c r="B11" s="7">
        <v>0</v>
      </c>
      <c r="C11" s="8">
        <v>1.0320594242406544</v>
      </c>
    </row>
    <row r="12" spans="1:3">
      <c r="A12" s="6" t="s">
        <v>92</v>
      </c>
      <c r="B12" s="7">
        <v>0</v>
      </c>
      <c r="C12" s="8">
        <v>1.0008121069200384</v>
      </c>
    </row>
    <row r="13" spans="1:3">
      <c r="A13" s="6" t="s">
        <v>93</v>
      </c>
      <c r="B13" s="7">
        <v>0</v>
      </c>
      <c r="C13" s="8">
        <v>1.0008121069200384</v>
      </c>
    </row>
    <row r="14" spans="1:3">
      <c r="A14" s="6" t="s">
        <v>94</v>
      </c>
      <c r="B14" s="7">
        <v>258.84000000000003</v>
      </c>
      <c r="C14" s="8">
        <v>1.1187108392053828</v>
      </c>
    </row>
    <row r="15" spans="1:3">
      <c r="A15" s="6" t="s">
        <v>95</v>
      </c>
      <c r="B15" s="7">
        <v>227.16000000000003</v>
      </c>
      <c r="C15" s="8">
        <v>1.1187108392053828</v>
      </c>
    </row>
    <row r="16" spans="1:3">
      <c r="A16" s="6" t="s">
        <v>96</v>
      </c>
      <c r="B16" s="7">
        <v>263.88000000000005</v>
      </c>
      <c r="C16" s="8">
        <v>1.1187108392053828</v>
      </c>
    </row>
    <row r="17" spans="1:3">
      <c r="A17" s="6" t="s">
        <v>97</v>
      </c>
      <c r="B17" s="7">
        <v>231.12000000000003</v>
      </c>
      <c r="C17" s="8">
        <v>1.1187108392053828</v>
      </c>
    </row>
    <row r="18" spans="1:3">
      <c r="A18" s="6" t="s">
        <v>98</v>
      </c>
      <c r="B18" s="7">
        <v>351.00000000000006</v>
      </c>
      <c r="C18" s="8">
        <v>1.1187108392053828</v>
      </c>
    </row>
    <row r="19" spans="1:3">
      <c r="A19" s="6" t="s">
        <v>99</v>
      </c>
      <c r="B19" s="7">
        <v>207.36</v>
      </c>
      <c r="C19" s="8">
        <v>1.1187108392053828</v>
      </c>
    </row>
    <row r="20" spans="1:3">
      <c r="A20" s="6" t="s">
        <v>100</v>
      </c>
      <c r="B20" s="7">
        <v>278.64000000000004</v>
      </c>
      <c r="C20" s="8">
        <v>1.1187108392053828</v>
      </c>
    </row>
    <row r="21" spans="1:3">
      <c r="A21" s="6" t="s">
        <v>101</v>
      </c>
      <c r="B21" s="7">
        <v>263.88000000000005</v>
      </c>
      <c r="C21" s="8">
        <v>1.1187108392053828</v>
      </c>
    </row>
    <row r="22" spans="1:3">
      <c r="A22" s="6" t="s">
        <v>102</v>
      </c>
      <c r="B22" s="7">
        <v>263.88000000000005</v>
      </c>
      <c r="C22" s="8">
        <v>1.1187108392053828</v>
      </c>
    </row>
    <row r="23" spans="1:3">
      <c r="A23" s="6" t="s">
        <v>103</v>
      </c>
      <c r="B23" s="7">
        <v>353.88000000000005</v>
      </c>
      <c r="C23" s="8">
        <v>1.0023608529460037</v>
      </c>
    </row>
    <row r="24" spans="1:3">
      <c r="A24" s="6" t="s">
        <v>104</v>
      </c>
      <c r="B24" s="7">
        <v>363.6</v>
      </c>
      <c r="C24" s="8">
        <v>1.0023608529460037</v>
      </c>
    </row>
    <row r="25" spans="1:3">
      <c r="A25" s="6" t="s">
        <v>105</v>
      </c>
      <c r="B25" s="7">
        <v>0</v>
      </c>
      <c r="C25" s="8">
        <v>1.0008121069200384</v>
      </c>
    </row>
    <row r="26" spans="1:3">
      <c r="A26" s="6" t="s">
        <v>106</v>
      </c>
      <c r="B26" s="7">
        <v>290.52000000000004</v>
      </c>
      <c r="C26" s="8">
        <v>1.0023608529460037</v>
      </c>
    </row>
    <row r="27" spans="1:3">
      <c r="A27" s="6" t="s">
        <v>107</v>
      </c>
      <c r="B27" s="7">
        <v>385.20000000000005</v>
      </c>
      <c r="C27" s="8">
        <v>1.0023608529460037</v>
      </c>
    </row>
    <row r="28" spans="1:3">
      <c r="A28" s="6" t="s">
        <v>108</v>
      </c>
      <c r="B28" s="7">
        <v>340.56000000000006</v>
      </c>
      <c r="C28" s="8">
        <v>1.0023608529460037</v>
      </c>
    </row>
    <row r="29" spans="1:3">
      <c r="A29" s="6" t="s">
        <v>109</v>
      </c>
      <c r="B29" s="7">
        <v>351.00000000000006</v>
      </c>
      <c r="C29" s="8">
        <v>1.0023608529460037</v>
      </c>
    </row>
    <row r="30" spans="1:3">
      <c r="A30" s="6" t="s">
        <v>110</v>
      </c>
      <c r="B30" s="7">
        <v>345.96000000000004</v>
      </c>
      <c r="C30" s="8">
        <v>1.0023608529460037</v>
      </c>
    </row>
    <row r="31" spans="1:3">
      <c r="A31" s="6" t="s">
        <v>111</v>
      </c>
      <c r="B31" s="7">
        <v>340.56000000000006</v>
      </c>
      <c r="C31" s="8">
        <v>1.0023608529460037</v>
      </c>
    </row>
    <row r="32" spans="1:3">
      <c r="A32" s="6" t="s">
        <v>112</v>
      </c>
      <c r="B32" s="7">
        <v>514.80000000000007</v>
      </c>
      <c r="C32" s="8">
        <v>1.0000437657748948</v>
      </c>
    </row>
    <row r="33" spans="1:6">
      <c r="A33" s="6" t="s">
        <v>113</v>
      </c>
      <c r="B33" s="7">
        <v>936.00000000000011</v>
      </c>
      <c r="C33" s="8">
        <v>1.1020923472909578</v>
      </c>
    </row>
    <row r="34" spans="1:6">
      <c r="A34" s="6" t="s">
        <v>114</v>
      </c>
      <c r="B34" s="7">
        <v>159.84</v>
      </c>
      <c r="C34" s="8">
        <v>1.1020923472909578</v>
      </c>
    </row>
    <row r="35" spans="1:6">
      <c r="A35" s="6" t="s">
        <v>115</v>
      </c>
      <c r="B35" s="7">
        <v>655.20000000000005</v>
      </c>
      <c r="C35" s="8">
        <v>1.1020923472909578</v>
      </c>
    </row>
    <row r="36" spans="1:6">
      <c r="A36" s="6" t="s">
        <v>116</v>
      </c>
      <c r="B36" s="7">
        <v>385.20000000000005</v>
      </c>
      <c r="C36" s="8">
        <v>0.99999999999999978</v>
      </c>
    </row>
    <row r="37" spans="1:6">
      <c r="A37" s="6" t="s">
        <v>117</v>
      </c>
      <c r="B37" s="7">
        <v>381.6</v>
      </c>
      <c r="C37" s="8">
        <v>0.99999999999999978</v>
      </c>
    </row>
    <row r="38" spans="1:6" ht="27">
      <c r="A38" s="1" t="s">
        <v>118</v>
      </c>
    </row>
    <row r="39" spans="1:6" ht="16.5" customHeight="1">
      <c r="A39" s="127" t="s">
        <v>119</v>
      </c>
      <c r="B39" s="125" t="s">
        <v>120</v>
      </c>
      <c r="C39" s="126"/>
      <c r="D39" s="126"/>
      <c r="E39" s="126" t="s">
        <v>121</v>
      </c>
      <c r="F39" s="126" t="s">
        <v>39</v>
      </c>
    </row>
    <row r="40" spans="1:6">
      <c r="A40" s="127"/>
      <c r="B40" s="5" t="s">
        <v>122</v>
      </c>
      <c r="C40" s="5" t="s">
        <v>123</v>
      </c>
      <c r="D40" s="5" t="s">
        <v>124</v>
      </c>
      <c r="E40" s="126"/>
      <c r="F40" s="126"/>
    </row>
    <row r="41" spans="1:6">
      <c r="A41" s="9" t="s">
        <v>125</v>
      </c>
      <c r="B41" s="6">
        <v>36.82</v>
      </c>
      <c r="C41" s="6">
        <v>31.26</v>
      </c>
      <c r="D41" s="6">
        <v>23.01</v>
      </c>
      <c r="E41" s="10">
        <v>12.4</v>
      </c>
      <c r="F41" s="11">
        <v>13740</v>
      </c>
    </row>
    <row r="42" spans="1:6">
      <c r="A42" s="12" t="s">
        <v>126</v>
      </c>
      <c r="B42" s="6">
        <v>38.08</v>
      </c>
      <c r="C42" s="6">
        <v>32.39</v>
      </c>
      <c r="D42" s="6">
        <v>23.81</v>
      </c>
      <c r="E42" s="10">
        <v>12.4</v>
      </c>
      <c r="F42" s="11">
        <v>13740</v>
      </c>
    </row>
    <row r="43" spans="1:6">
      <c r="A43" s="12" t="s">
        <v>127</v>
      </c>
      <c r="B43" s="6">
        <v>35.61</v>
      </c>
      <c r="C43" s="6">
        <v>30.29</v>
      </c>
      <c r="D43" s="6">
        <v>22.27</v>
      </c>
      <c r="E43" s="10">
        <v>12.4</v>
      </c>
      <c r="F43" s="11">
        <v>13740</v>
      </c>
    </row>
    <row r="44" spans="1:6">
      <c r="A44" s="12" t="s">
        <v>128</v>
      </c>
      <c r="B44" s="6">
        <v>41.82</v>
      </c>
      <c r="C44" s="6">
        <v>35.57</v>
      </c>
      <c r="D44" s="6">
        <v>26.15</v>
      </c>
      <c r="E44" s="10">
        <v>12.4</v>
      </c>
      <c r="F44" s="11">
        <v>13740</v>
      </c>
    </row>
    <row r="45" spans="1:6">
      <c r="A45" s="12" t="s">
        <v>129</v>
      </c>
      <c r="B45" s="13">
        <v>41.1</v>
      </c>
      <c r="C45" s="6">
        <v>34.96</v>
      </c>
      <c r="D45" s="13">
        <v>25.7</v>
      </c>
      <c r="E45" s="10">
        <v>12.4</v>
      </c>
      <c r="F45" s="11">
        <v>13740</v>
      </c>
    </row>
    <row r="46" spans="1:6">
      <c r="A46" s="14" t="s">
        <v>130</v>
      </c>
      <c r="B46" s="13">
        <v>24.8</v>
      </c>
      <c r="C46" s="13">
        <v>15.15</v>
      </c>
      <c r="D46" s="13">
        <v>13.92</v>
      </c>
      <c r="E46" s="10">
        <v>12.4</v>
      </c>
      <c r="F46" s="11">
        <v>13740</v>
      </c>
    </row>
    <row r="47" spans="1:6">
      <c r="A47" s="12" t="s">
        <v>131</v>
      </c>
      <c r="B47" s="15">
        <v>55.11</v>
      </c>
      <c r="C47" s="16">
        <v>46.86</v>
      </c>
      <c r="D47" s="16">
        <v>38.61</v>
      </c>
      <c r="E47" s="10">
        <v>24.6</v>
      </c>
      <c r="F47" s="17">
        <v>17480</v>
      </c>
    </row>
    <row r="48" spans="1:6">
      <c r="A48" s="12" t="s">
        <v>132</v>
      </c>
      <c r="B48" s="16">
        <v>311.52999999999997</v>
      </c>
      <c r="C48" s="16">
        <v>311.52999999999997</v>
      </c>
      <c r="D48" s="16">
        <v>311.52999999999997</v>
      </c>
      <c r="E48" s="10">
        <v>130.19999999999999</v>
      </c>
      <c r="F48" s="17">
        <v>55570</v>
      </c>
    </row>
    <row r="49" spans="1:6">
      <c r="A49" s="12" t="s">
        <v>133</v>
      </c>
      <c r="B49" s="16">
        <v>311.52999999999997</v>
      </c>
      <c r="C49" s="16">
        <v>311.52999999999997</v>
      </c>
      <c r="D49" s="16">
        <v>311.52999999999997</v>
      </c>
      <c r="E49" s="10">
        <v>130.19999999999999</v>
      </c>
      <c r="F49" s="17">
        <v>77800</v>
      </c>
    </row>
  </sheetData>
  <sortState xmlns:xlrd2="http://schemas.microsoft.com/office/spreadsheetml/2017/richdata2" ref="A3:C37">
    <sortCondition ref="A3:A37"/>
  </sortState>
  <mergeCells count="4">
    <mergeCell ref="B39:D39"/>
    <mergeCell ref="E39:E40"/>
    <mergeCell ref="F39:F40"/>
    <mergeCell ref="A39:A4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20" sqref="B20"/>
    </sheetView>
  </sheetViews>
  <sheetFormatPr defaultColWidth="11.5546875" defaultRowHeight="15.75"/>
  <cols>
    <col min="1" max="1" width="29.6640625" customWidth="1"/>
    <col min="2" max="3" width="16.44140625" customWidth="1"/>
    <col min="4" max="4" width="13" customWidth="1"/>
  </cols>
  <sheetData>
    <row r="1" spans="1:3" ht="27">
      <c r="A1" s="1" t="s">
        <v>2</v>
      </c>
    </row>
    <row r="2" spans="1:3" ht="33">
      <c r="A2" s="2" t="s">
        <v>80</v>
      </c>
      <c r="B2" s="3" t="s">
        <v>81</v>
      </c>
      <c r="C2" s="3" t="s">
        <v>82</v>
      </c>
    </row>
    <row r="3" spans="1:3">
      <c r="A3" s="6" t="s">
        <v>83</v>
      </c>
      <c r="B3" s="18">
        <v>0.42</v>
      </c>
      <c r="C3" s="19">
        <v>2.2999999999999998</v>
      </c>
    </row>
    <row r="4" spans="1:3">
      <c r="A4" s="6" t="s">
        <v>84</v>
      </c>
      <c r="B4" s="18">
        <v>0.1</v>
      </c>
      <c r="C4" s="19">
        <v>0.62</v>
      </c>
    </row>
    <row r="5" spans="1:3">
      <c r="A5" s="6" t="s">
        <v>85</v>
      </c>
      <c r="B5" s="18">
        <v>0.22</v>
      </c>
      <c r="C5" s="19">
        <v>1.1000000000000001</v>
      </c>
    </row>
    <row r="6" spans="1:3">
      <c r="A6" s="6" t="s">
        <v>86</v>
      </c>
      <c r="B6" s="18">
        <v>0.28999999999999998</v>
      </c>
      <c r="C6" s="19">
        <v>1.1000000000000001</v>
      </c>
    </row>
    <row r="7" spans="1:3">
      <c r="A7" s="6" t="s">
        <v>87</v>
      </c>
      <c r="B7" s="18">
        <v>0.28999999999999998</v>
      </c>
      <c r="C7" s="19">
        <v>1.1000000000000001</v>
      </c>
    </row>
    <row r="8" spans="1:3">
      <c r="A8" s="6" t="s">
        <v>88</v>
      </c>
      <c r="B8" s="18">
        <v>0.04</v>
      </c>
      <c r="C8" s="19">
        <v>0.2</v>
      </c>
    </row>
    <row r="9" spans="1:3">
      <c r="A9" s="6" t="s">
        <v>89</v>
      </c>
      <c r="B9" s="18">
        <v>0.04</v>
      </c>
      <c r="C9" s="19">
        <v>0.2</v>
      </c>
    </row>
    <row r="10" spans="1:3">
      <c r="A10" s="6" t="s">
        <v>90</v>
      </c>
      <c r="B10" s="18">
        <v>0.04</v>
      </c>
      <c r="C10" s="19">
        <v>0.2</v>
      </c>
    </row>
    <row r="11" spans="1:3">
      <c r="A11" s="6" t="s">
        <v>91</v>
      </c>
      <c r="B11" s="18">
        <v>0.04</v>
      </c>
      <c r="C11" s="19">
        <v>0.2</v>
      </c>
    </row>
    <row r="12" spans="1:3">
      <c r="A12" s="6" t="s">
        <v>92</v>
      </c>
      <c r="B12" s="18">
        <v>0.04</v>
      </c>
      <c r="C12" s="19">
        <v>0.2</v>
      </c>
    </row>
    <row r="13" spans="1:3">
      <c r="A13" s="6" t="s">
        <v>93</v>
      </c>
      <c r="B13" s="18">
        <v>0.04</v>
      </c>
      <c r="C13" s="19">
        <v>0.2</v>
      </c>
    </row>
    <row r="14" spans="1:3">
      <c r="A14" s="6" t="s">
        <v>94</v>
      </c>
      <c r="B14" s="18">
        <v>0.28999999999999998</v>
      </c>
      <c r="C14" s="19">
        <v>1.1000000000000001</v>
      </c>
    </row>
    <row r="15" spans="1:3">
      <c r="A15" s="6" t="s">
        <v>95</v>
      </c>
      <c r="B15" s="18">
        <v>0.28999999999999998</v>
      </c>
      <c r="C15" s="19">
        <v>1.1000000000000001</v>
      </c>
    </row>
    <row r="16" spans="1:3">
      <c r="A16" s="6" t="s">
        <v>96</v>
      </c>
      <c r="B16" s="18"/>
      <c r="C16" s="19"/>
    </row>
    <row r="17" spans="1:3">
      <c r="A17" s="6" t="s">
        <v>97</v>
      </c>
      <c r="B17" s="18">
        <v>0.22</v>
      </c>
      <c r="C17" s="19">
        <v>1.1000000000000001</v>
      </c>
    </row>
    <row r="18" spans="1:3">
      <c r="A18" s="6" t="s">
        <v>98</v>
      </c>
      <c r="B18" s="18">
        <v>0.22</v>
      </c>
      <c r="C18" s="19">
        <v>1.1000000000000001</v>
      </c>
    </row>
    <row r="19" spans="1:3">
      <c r="A19" s="6" t="s">
        <v>99</v>
      </c>
      <c r="B19" s="18"/>
      <c r="C19" s="19"/>
    </row>
    <row r="20" spans="1:3">
      <c r="A20" s="6" t="s">
        <v>100</v>
      </c>
      <c r="B20" s="18"/>
      <c r="C20" s="19"/>
    </row>
    <row r="21" spans="1:3">
      <c r="A21" s="6" t="s">
        <v>101</v>
      </c>
      <c r="B21" s="18"/>
      <c r="C21" s="19"/>
    </row>
    <row r="22" spans="1:3">
      <c r="A22" s="6" t="s">
        <v>102</v>
      </c>
      <c r="B22" s="18">
        <v>0.28999999999999998</v>
      </c>
      <c r="C22" s="19">
        <v>1.1000000000000001</v>
      </c>
    </row>
    <row r="23" spans="1:3">
      <c r="A23" s="6" t="s">
        <v>103</v>
      </c>
      <c r="B23" s="18">
        <v>0.36</v>
      </c>
      <c r="C23" s="19">
        <v>1.2</v>
      </c>
    </row>
    <row r="24" spans="1:3">
      <c r="A24" s="6" t="s">
        <v>104</v>
      </c>
      <c r="B24" s="18">
        <v>0.36</v>
      </c>
      <c r="C24" s="19">
        <v>1.2</v>
      </c>
    </row>
    <row r="25" spans="1:3">
      <c r="A25" s="6" t="s">
        <v>105</v>
      </c>
      <c r="B25" s="18">
        <v>0.36</v>
      </c>
      <c r="C25" s="19">
        <v>1.2</v>
      </c>
    </row>
    <row r="26" spans="1:3">
      <c r="A26" s="6" t="s">
        <v>106</v>
      </c>
      <c r="B26" s="18">
        <v>0.36</v>
      </c>
      <c r="C26" s="19">
        <v>1.2</v>
      </c>
    </row>
    <row r="27" spans="1:3">
      <c r="A27" s="6" t="s">
        <v>107</v>
      </c>
      <c r="B27" s="18">
        <v>0.36</v>
      </c>
      <c r="C27" s="19">
        <v>1.2</v>
      </c>
    </row>
    <row r="28" spans="1:3">
      <c r="A28" s="6" t="s">
        <v>108</v>
      </c>
      <c r="B28" s="18">
        <v>0.36</v>
      </c>
      <c r="C28" s="19">
        <v>1.2</v>
      </c>
    </row>
    <row r="29" spans="1:3">
      <c r="A29" s="6" t="s">
        <v>109</v>
      </c>
      <c r="B29" s="18"/>
      <c r="C29" s="19"/>
    </row>
    <row r="30" spans="1:3">
      <c r="A30" s="6" t="s">
        <v>110</v>
      </c>
      <c r="B30" s="18">
        <v>0.36</v>
      </c>
      <c r="C30" s="19">
        <v>1.2</v>
      </c>
    </row>
    <row r="31" spans="1:3">
      <c r="A31" s="6" t="s">
        <v>111</v>
      </c>
      <c r="B31" s="18">
        <v>0.36</v>
      </c>
      <c r="C31" s="19">
        <v>1.2</v>
      </c>
    </row>
    <row r="32" spans="1:3">
      <c r="A32" s="6" t="s">
        <v>112</v>
      </c>
      <c r="B32" s="4"/>
      <c r="C32" s="4"/>
    </row>
    <row r="33" spans="1:3">
      <c r="A33" s="6" t="s">
        <v>113</v>
      </c>
      <c r="B33" s="4"/>
      <c r="C33" s="4"/>
    </row>
    <row r="34" spans="1:3">
      <c r="A34" s="6" t="s">
        <v>114</v>
      </c>
      <c r="B34" s="4"/>
      <c r="C34" s="4"/>
    </row>
    <row r="35" spans="1:3">
      <c r="A35" s="6" t="s">
        <v>115</v>
      </c>
      <c r="B35" s="4"/>
      <c r="C35" s="4"/>
    </row>
    <row r="36" spans="1:3">
      <c r="A36" s="6" t="s">
        <v>116</v>
      </c>
      <c r="B36" s="4"/>
      <c r="C36" s="4"/>
    </row>
    <row r="37" spans="1:3">
      <c r="A37" s="6" t="s">
        <v>117</v>
      </c>
      <c r="B37" s="18">
        <v>0.36</v>
      </c>
      <c r="C37" s="19">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fb82805b-4725-417c-9992-107fa9b8f2e4"/>
    <ds:schemaRef ds:uri="http://www.w3.org/XML/1998/namespace"/>
    <ds:schemaRef ds:uri="7af2ff67-f640-4663-86b7-2e5cebfb94ed"/>
    <ds:schemaRef ds:uri="http://schemas.microsoft.com/office/2006/documentManagement/types"/>
    <ds:schemaRef ds:uri="http://purl.org/dc/terms/"/>
    <ds:schemaRef ds:uri="http://purl.org/dc/elements/1.1/"/>
    <ds:schemaRef ds:uri="http://schemas.microsoft.com/office/infopath/2007/PartnerControls"/>
    <ds:schemaRef ds:uri="57ced1c0-dd17-4bc1-a49b-8d58a8b9fb5a"/>
    <ds:schemaRef ds:uri="http://purl.org/dc/dcmitype/"/>
    <ds:schemaRef ds:uri="http://schemas.openxmlformats.org/package/2006/metadata/core-properties"/>
    <ds:schemaRef ds:uri="52cb1114-a659-49af-a8a1-f8a6abfefc25"/>
    <ds:schemaRef ds:uri="http://schemas.microsoft.com/office/2006/metadata/properties"/>
  </ds:schemaRefs>
</ds:datastoreItem>
</file>

<file path=customXml/itemProps3.xml><?xml version="1.0" encoding="utf-8"?>
<ds:datastoreItem xmlns:ds="http://schemas.openxmlformats.org/officeDocument/2006/customXml" ds:itemID="{40F67B12-869D-4EF9-96A7-AFF398BED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Mindaugas Mižutavičius</cp:lastModifiedBy>
  <cp:revision/>
  <dcterms:created xsi:type="dcterms:W3CDTF">2020-10-11T17:50:14Z</dcterms:created>
  <dcterms:modified xsi:type="dcterms:W3CDTF">2025-06-27T12:27:42Z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