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Vartotojas1\OneDrive - Lietuvos energetikos agentūra, VšĮ\Darbalaukis\StreamSave\Skaičiuoklių failai\Behavioural Changes\"/>
    </mc:Choice>
  </mc:AlternateContent>
  <xr:revisionPtr revIDLastSave="0" documentId="13_ncr:1_{2C1C1C4C-DE74-4A70-8E05-5D6B32DDBFA6}" xr6:coauthVersionLast="47" xr6:coauthVersionMax="47" xr10:uidLastSave="{00000000-0000-0000-0000-000000000000}"/>
  <bookViews>
    <workbookView xWindow="-120" yWindow="-120" windowWidth="29040" windowHeight="15840" xr2:uid="{00000000-000D-0000-FFFF-FFFF00000000}"/>
  </bookViews>
  <sheets>
    <sheet name="Calculation" sheetId="6" r:id="rId1"/>
    <sheet name="EU Values" sheetId="7" state="veryHidden" r:id="rId2"/>
    <sheet name="National Values" sheetId="9" state="veryHidden" r:id="rId3"/>
  </sheets>
  <definedNames>
    <definedName name="conversion_factor">'EU Values'!$A$3:$A$37</definedName>
    <definedName name="country_for_saving">'EU Values'!$A$41:$A$67</definedName>
    <definedName name="final_end_use">'EU Values'!$A$80:$A$82</definedName>
    <definedName name="type_of_feedback">'EU Values'!$B$72:$B$73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6" l="1"/>
  <c r="E23" i="6"/>
  <c r="C46" i="6" l="1"/>
  <c r="C45" i="6"/>
  <c r="E45" i="6" l="1"/>
  <c r="E46" i="6"/>
  <c r="F24" i="6"/>
  <c r="F25" i="6"/>
  <c r="F23" i="6"/>
  <c r="D18" i="6" l="1"/>
  <c r="C47" i="6" s="1"/>
  <c r="F19" i="6"/>
  <c r="E48" i="6" s="1"/>
  <c r="D19" i="6"/>
  <c r="C48" i="6" s="1"/>
  <c r="F18" i="6"/>
  <c r="E47" i="6" s="1"/>
  <c r="F17" i="6" l="1"/>
  <c r="D17" i="6"/>
</calcChain>
</file>

<file path=xl/sharedStrings.xml><?xml version="1.0" encoding="utf-8"?>
<sst xmlns="http://schemas.openxmlformats.org/spreadsheetml/2006/main" count="210" uniqueCount="135">
  <si>
    <t>Data Input</t>
  </si>
  <si>
    <t>EU values are provided by streamSAVE. If you want to use national values, please fill in the relevant values in the corresponding table in sheet "National values".</t>
  </si>
  <si>
    <t>Share of energy carriers</t>
  </si>
  <si>
    <t>before implementation</t>
  </si>
  <si>
    <t>share</t>
  </si>
  <si>
    <t>after implementation</t>
  </si>
  <si>
    <t>Parameter explanation</t>
  </si>
  <si>
    <t>Natural gas</t>
  </si>
  <si>
    <t>input energy of appliance before and after implementing the energy saving action</t>
  </si>
  <si>
    <t>total share</t>
  </si>
  <si>
    <t>checksum for total share of energy carriers</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</si>
  <si>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</si>
  <si>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PE, after</t>
    </r>
  </si>
  <si>
    <t>Factor for converting final energy consumption into primary energy consumption</t>
  </si>
  <si>
    <r>
      <t>f</t>
    </r>
    <r>
      <rPr>
        <vertAlign val="subscript"/>
        <sz val="11"/>
        <color theme="1" tint="0.249977111117893"/>
        <rFont val="Franklin Gothic Book"/>
        <family val="2"/>
        <scheme val="minor"/>
      </rPr>
      <t>GHG, before</t>
    </r>
  </si>
  <si>
    <r>
      <t>f</t>
    </r>
    <r>
      <rPr>
        <vertAlign val="subscript"/>
        <sz val="11"/>
        <color theme="1" tint="0.249977111117893"/>
        <rFont val="Franklin Gothic Book"/>
        <family val="2"/>
        <scheme val="minor"/>
      </rPr>
      <t>GHG, after</t>
    </r>
  </si>
  <si>
    <t>Factor for converting energy consumption into greenhouse gas emissions</t>
  </si>
  <si>
    <t>Unit</t>
  </si>
  <si>
    <t>Calculation formulas</t>
  </si>
  <si>
    <t>Article 7 | Total final energy savings (TFES)</t>
  </si>
  <si>
    <t>Article 3 | Total final energy savings (TFES)</t>
  </si>
  <si>
    <r>
      <t>GHG | Greenhouse gas savings (GHG</t>
    </r>
    <r>
      <rPr>
        <b/>
        <vertAlign val="subscript"/>
        <sz val="12"/>
        <rFont val="Franklin Gothic Book"/>
        <family val="2"/>
        <scheme val="minor"/>
      </rPr>
      <t>sav</t>
    </r>
    <r>
      <rPr>
        <b/>
        <sz val="12"/>
        <rFont val="Franklin Gothic Book"/>
        <family val="2"/>
        <scheme val="minor"/>
      </rPr>
      <t>)</t>
    </r>
  </si>
  <si>
    <t>Calculation resuls</t>
  </si>
  <si>
    <t>TFES Article 7</t>
  </si>
  <si>
    <t>kWh/a</t>
  </si>
  <si>
    <t>Total final energy savings for Article 7 calculation</t>
  </si>
  <si>
    <t>TFES Article 3</t>
  </si>
  <si>
    <t>Total final energy savings for Article 3 calculation</t>
  </si>
  <si>
    <r>
      <t>GHG</t>
    </r>
    <r>
      <rPr>
        <vertAlign val="subscript"/>
        <sz val="10"/>
        <color theme="1" tint="0.249977111117893"/>
        <rFont val="Times New Roman"/>
        <family val="1"/>
      </rPr>
      <t>sav</t>
    </r>
  </si>
  <si>
    <r>
      <t>t</t>
    </r>
    <r>
      <rPr>
        <b/>
        <vertAlign val="subscript"/>
        <sz val="10"/>
        <color theme="1" tint="0.249977111117893"/>
        <rFont val="Times New Roman"/>
        <family val="1"/>
      </rPr>
      <t>CO2e</t>
    </r>
  </si>
  <si>
    <t>Costs related to the action</t>
  </si>
  <si>
    <t>Conversion factors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</si>
  <si>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</si>
  <si>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</si>
  <si>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</si>
  <si>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Electricity</t>
  </si>
  <si>
    <t>District heat</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</si>
  <si>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</si>
  <si>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</si>
  <si>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</si>
  <si>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</si>
  <si>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</si>
  <si>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</si>
  <si>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</si>
  <si>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</si>
  <si>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</si>
  <si>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</si>
  <si>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</si>
  <si>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</si>
  <si>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</si>
  <si>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</si>
  <si>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</si>
  <si>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</si>
  <si>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</si>
  <si>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</si>
  <si>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</si>
  <si>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</si>
  <si>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</si>
  <si>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</si>
  <si>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</si>
  <si>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</si>
  <si>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</si>
  <si>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</si>
  <si>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</si>
  <si>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</si>
  <si>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</si>
  <si>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</si>
  <si>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</si>
  <si>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</si>
  <si>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</si>
  <si>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Energy Savings factor (S) [%]</t>
  </si>
  <si>
    <t>Feedback</t>
  </si>
  <si>
    <t>Feedback including tailored advice</t>
  </si>
  <si>
    <t>Electricity for heating</t>
  </si>
  <si>
    <t>Gas for heating</t>
  </si>
  <si>
    <t>Final end use</t>
  </si>
  <si>
    <t>Indicative values are available for different residential end uses. Please choose an option for the calculation.</t>
  </si>
  <si>
    <t>Indicative values are available for different Member States. Please choose an option for the calculation.</t>
  </si>
  <si>
    <t>Country</t>
  </si>
  <si>
    <t>N/A</t>
  </si>
  <si>
    <t>Austria</t>
  </si>
  <si>
    <t>Belgium</t>
  </si>
  <si>
    <t>Bulgaria</t>
  </si>
  <si>
    <t>Croatia</t>
  </si>
  <si>
    <t>Cyprus</t>
  </si>
  <si>
    <t>Czechia</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</si>
  <si>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</si>
  <si>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</si>
  <si>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</si>
  <si>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</si>
  <si>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</si>
  <si>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</si>
  <si>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</si>
  <si>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</si>
  <si>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</si>
  <si>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</si>
  <si>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</si>
  <si>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</si>
  <si>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</si>
  <si>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</si>
  <si>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</si>
  <si>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</si>
  <si>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</si>
  <si>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</si>
  <si>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</si>
  <si>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</si>
  <si>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</si>
  <si>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Member State</t>
  </si>
  <si>
    <t>Type of  measure</t>
  </si>
  <si>
    <t>UFEC
Electricity per household [kWh/a] (Eurostat 2019)</t>
  </si>
  <si>
    <t>UFEC
Electricity for heating per household [kWh/a] (JRC IDEES 2015) *</t>
  </si>
  <si>
    <t>UFEC
Gas for heating per household [kWh/a] (JRC IDEES 2015) **</t>
  </si>
  <si>
    <t>* Values referring only to households with conventional and advanced electric heating</t>
  </si>
  <si>
    <t xml:space="preserve">** Values referring only to households with heating systems using "Liquified petroleum gas (LPG)", "Gas/Diesel oil incl. biofuels (GDO)" and "Gases incl. Biogas" </t>
  </si>
  <si>
    <t>Final use target</t>
  </si>
  <si>
    <t>Type of feedback measure</t>
  </si>
  <si>
    <t>dc</t>
  </si>
  <si>
    <t>Double-counting factor [%]</t>
  </si>
  <si>
    <t>%</t>
  </si>
  <si>
    <t>N</t>
  </si>
  <si>
    <t>Number of participants [dmnl]</t>
  </si>
  <si>
    <t>UFEC</t>
  </si>
  <si>
    <t>Unitary Final Energy Consumption per household (electricity or gas) [kWh/a]</t>
  </si>
  <si>
    <t>Energy saving factor [%]</t>
  </si>
  <si>
    <t>S</t>
  </si>
  <si>
    <t>dmnl</t>
  </si>
  <si>
    <t>National Data</t>
  </si>
  <si>
    <t>Indicative Values</t>
  </si>
  <si>
    <t>Article 3 | Effect on primary energy consumption (EPEC)</t>
  </si>
  <si>
    <t>Effect on primary energy consumption for Article 3 calculation</t>
  </si>
  <si>
    <t>Greenhouse gas savings</t>
  </si>
  <si>
    <t>EPEC Article 3</t>
  </si>
  <si>
    <t>No cost data is available for this methodology. Elaborations on the cost components of such actions can be found in the relevant chapter in the "D2.2 Practical guidance on additional calculation methodologies, complemented with indicative values" report.</t>
  </si>
  <si>
    <t>Feedback and tailored advice in the residential sector</t>
  </si>
  <si>
    <t xml:space="preserve">This methodology can be applied by all Member States, following the provided indicative values and indications. It deals with behaviour measures targeting residential sector consumers.
The methodology specifically addresses behaviour measures that are based on “feedback” (direct feedback) and “feedback including tailored advice” (indirect feedback). The definition and examples of each type of measure is available on the methodology description document.
As it is recommended to use values specific to the behavioural measure implemented and its target population, the indicative values on the energy savings factor as suggested in this streamSAVE methodology should be considered as EU-wide benchmarks.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</si>
</sst>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00"/>
    <numFmt numFmtId="166" formatCode="#,##0.0;\-\ #,##0.0;\-"/>
    <numFmt numFmtId="167" formatCode="#,##0.00;\-\ #,##0.00;\-"/>
  </numFmts>
  <fonts count="29"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b/>
      <sz val="12"/>
      <color rgb="FFFFFFFF"/>
      <name val="Franklin Gothic Book"/>
      <family val="2"/>
      <scheme val="minor"/>
    </font>
    <font>
      <sz val="12"/>
      <color rgb="FF000000"/>
      <name val="Franklin Gothic Book"/>
      <family val="2"/>
      <scheme val="minor"/>
    </font>
    <font>
      <sz val="11"/>
      <name val="Franklin Gothic Book"/>
      <family val="2"/>
      <scheme val="minor"/>
    </font>
    <font>
      <b/>
      <sz val="12"/>
      <color rgb="FFFFFFFF"/>
      <name val="Franklin Gothic Book"/>
      <family val="2"/>
    </font>
    <font>
      <sz val="12"/>
      <color theme="1"/>
      <name val="Franklin Gothic Book"/>
      <family val="2"/>
    </font>
    <font>
      <sz val="10"/>
      <color theme="1" tint="0.249977111117893"/>
      <name val="Franklin Gothic Medium"/>
      <family val="2"/>
      <scheme val="major"/>
    </font>
    <font>
      <b/>
      <sz val="20"/>
      <color theme="5"/>
      <name val="Franklin Gothic Medium"/>
      <family val="2"/>
      <scheme val="major"/>
    </font>
    <font>
      <sz val="10"/>
      <color theme="1"/>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right/>
      <top/>
      <bottom style="thin">
        <color theme="5"/>
      </bottom>
      <diagonal/>
    </border>
    <border>
      <left/>
      <right/>
      <top style="thin">
        <color theme="5"/>
      </top>
      <bottom style="thin">
        <color theme="5"/>
      </bottom>
      <diagonal/>
    </border>
    <border>
      <left/>
      <right/>
      <top style="thin">
        <color theme="5"/>
      </top>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style="thin">
        <color theme="5"/>
      </right>
      <top/>
      <bottom style="thin">
        <color theme="5"/>
      </bottom>
      <diagonal/>
    </border>
  </borders>
  <cellStyleXfs count="16">
    <xf numFmtId="0" fontId="0" fillId="0" borderId="0"/>
    <xf numFmtId="43" fontId="1" fillId="0" borderId="0" applyFont="0" applyFill="0" applyBorder="0" applyAlignment="0" applyProtection="0"/>
    <xf numFmtId="49" fontId="2" fillId="0" borderId="0">
      <alignment horizontal="left" vertical="top"/>
    </xf>
    <xf numFmtId="0" fontId="4" fillId="2" borderId="1"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2" applyNumberFormat="0" applyFill="0" applyBorder="0" applyAlignment="0" applyProtection="0"/>
    <xf numFmtId="0" fontId="7" fillId="5" borderId="8" applyNumberFormat="0" applyAlignment="0" applyProtection="0"/>
    <xf numFmtId="0" fontId="11" fillId="0" borderId="3" applyNumberFormat="0" applyFill="0" applyBorder="0" applyAlignment="0" applyProtection="0"/>
    <xf numFmtId="0" fontId="1" fillId="6" borderId="8" applyNumberFormat="0" applyAlignment="0" applyProtection="0"/>
    <xf numFmtId="0" fontId="9" fillId="4" borderId="0" applyNumberFormat="0" applyFill="0" applyBorder="0" applyAlignment="0" applyProtection="0">
      <alignment horizontal="justify" vertical="center" wrapText="1"/>
    </xf>
    <xf numFmtId="9" fontId="1" fillId="0" borderId="0" applyFont="0" applyFill="0" applyBorder="0" applyAlignment="0" applyProtection="0"/>
  </cellStyleXfs>
  <cellXfs count="78">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12" fillId="0" borderId="0" xfId="9"/>
    <xf numFmtId="0" fontId="7" fillId="5" borderId="8" xfId="11"/>
    <xf numFmtId="4" fontId="7" fillId="5" borderId="8"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1" fillId="6" borderId="8" xfId="13" applyProtection="1">
      <protection locked="0"/>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 fontId="1" fillId="6" borderId="8" xfId="13" applyNumberFormat="1"/>
    <xf numFmtId="43" fontId="4" fillId="4" borderId="0" xfId="8" applyFont="1" applyFill="1" applyBorder="1" applyProtection="1">
      <protection locked="0"/>
    </xf>
    <xf numFmtId="9" fontId="4" fillId="4" borderId="0" xfId="8" applyNumberFormat="1" applyFont="1" applyFill="1" applyBorder="1" applyProtection="1">
      <protection locked="0"/>
    </xf>
    <xf numFmtId="43" fontId="1" fillId="6" borderId="8" xfId="13" applyNumberFormat="1" applyProtection="1">
      <protection locked="0"/>
    </xf>
    <xf numFmtId="9" fontId="1" fillId="6" borderId="8" xfId="13" applyNumberFormat="1" applyProtection="1">
      <protection locked="0"/>
    </xf>
    <xf numFmtId="0" fontId="13" fillId="4" borderId="0" xfId="0" applyFont="1" applyFill="1"/>
    <xf numFmtId="0" fontId="7" fillId="5" borderId="8" xfId="11" applyAlignment="1"/>
    <xf numFmtId="0" fontId="3" fillId="0" borderId="0" xfId="4" applyFill="1">
      <alignment horizontal="justify" vertical="center" wrapText="1"/>
    </xf>
    <xf numFmtId="0" fontId="1" fillId="6" borderId="8" xfId="13" applyAlignment="1" applyProtection="1">
      <alignment vertical="center"/>
      <protection locked="0"/>
    </xf>
    <xf numFmtId="0" fontId="18" fillId="4" borderId="4" xfId="4" applyFont="1" applyBorder="1" applyAlignment="1">
      <alignment horizontal="center" vertical="center" wrapText="1"/>
    </xf>
    <xf numFmtId="165" fontId="1" fillId="6" borderId="8" xfId="13" applyNumberFormat="1"/>
    <xf numFmtId="166" fontId="17" fillId="2" borderId="4" xfId="8" applyNumberFormat="1" applyFont="1" applyFill="1" applyBorder="1" applyProtection="1">
      <protection locked="0"/>
    </xf>
    <xf numFmtId="167" fontId="17" fillId="2" borderId="4" xfId="8" applyNumberFormat="1" applyFont="1" applyFill="1" applyBorder="1" applyProtection="1">
      <protection locked="0"/>
    </xf>
    <xf numFmtId="0" fontId="4" fillId="4" borderId="6" xfId="0" applyFont="1" applyFill="1" applyBorder="1" applyAlignment="1">
      <alignment horizontal="left"/>
    </xf>
    <xf numFmtId="0" fontId="4" fillId="4" borderId="5" xfId="0" applyFont="1" applyFill="1" applyBorder="1" applyAlignment="1">
      <alignment horizontal="left"/>
    </xf>
    <xf numFmtId="0" fontId="4" fillId="4" borderId="7" xfId="0" applyFont="1" applyFill="1" applyBorder="1" applyAlignment="1">
      <alignment horizontal="left"/>
    </xf>
    <xf numFmtId="0" fontId="7" fillId="5" borderId="8" xfId="11" applyAlignment="1">
      <alignment horizontal="center" vertical="center"/>
    </xf>
    <xf numFmtId="0" fontId="9" fillId="4" borderId="0" xfId="14" applyFill="1" applyAlignment="1">
      <alignment horizontal="left" vertical="center" wrapText="1"/>
    </xf>
    <xf numFmtId="0" fontId="13" fillId="4" borderId="0" xfId="0" applyFont="1" applyFill="1" applyAlignment="1">
      <alignment horizontal="left" vertical="center"/>
    </xf>
    <xf numFmtId="9" fontId="9" fillId="4" borderId="4" xfId="15" applyFont="1" applyFill="1" applyBorder="1" applyProtection="1">
      <protection locked="0"/>
    </xf>
    <xf numFmtId="0" fontId="23" fillId="4" borderId="0" xfId="0" applyFont="1" applyFill="1" applyAlignment="1">
      <alignment vertical="top" wrapText="1"/>
    </xf>
    <xf numFmtId="0" fontId="26" fillId="4" borderId="4" xfId="4" quotePrefix="1" applyFont="1" applyBorder="1" applyAlignment="1">
      <alignment horizontal="center" vertical="center" wrapText="1"/>
    </xf>
    <xf numFmtId="10" fontId="1" fillId="6" borderId="8" xfId="13" applyNumberFormat="1" applyProtection="1">
      <protection locked="0"/>
    </xf>
    <xf numFmtId="10" fontId="9" fillId="0" borderId="8" xfId="15" applyNumberFormat="1" applyFont="1" applyFill="1" applyBorder="1" applyAlignment="1" applyProtection="1">
      <alignment horizontal="right"/>
      <protection locked="0"/>
    </xf>
    <xf numFmtId="4" fontId="9" fillId="0" borderId="8" xfId="13" applyNumberFormat="1" applyFont="1" applyFill="1" applyAlignment="1" applyProtection="1">
      <alignment horizontal="right"/>
      <protection locked="0"/>
    </xf>
    <xf numFmtId="0" fontId="0" fillId="0" borderId="8" xfId="0" applyBorder="1"/>
    <xf numFmtId="4" fontId="0" fillId="0" borderId="8" xfId="0" applyNumberFormat="1" applyBorder="1"/>
    <xf numFmtId="165" fontId="0" fillId="0" borderId="8" xfId="0" applyNumberFormat="1" applyBorder="1"/>
    <xf numFmtId="0" fontId="21" fillId="7" borderId="8" xfId="0" applyFont="1" applyFill="1" applyBorder="1" applyAlignment="1">
      <alignment horizontal="left" vertical="center" wrapText="1"/>
    </xf>
    <xf numFmtId="0" fontId="22" fillId="0" borderId="8" xfId="0" applyFont="1" applyBorder="1" applyAlignment="1">
      <alignment horizontal="left" vertical="center" wrapText="1"/>
    </xf>
    <xf numFmtId="0" fontId="24" fillId="7" borderId="8" xfId="0" applyFont="1" applyFill="1" applyBorder="1" applyAlignment="1">
      <alignment horizontal="justify" vertical="center" wrapText="1"/>
    </xf>
    <xf numFmtId="0" fontId="24" fillId="7" borderId="8" xfId="0" applyFont="1" applyFill="1" applyBorder="1" applyAlignment="1">
      <alignment horizontal="left" vertical="center" wrapText="1"/>
    </xf>
    <xf numFmtId="0" fontId="25" fillId="4" borderId="8" xfId="0" applyFont="1" applyFill="1" applyBorder="1" applyAlignment="1">
      <alignment horizontal="center" vertical="center" wrapText="1"/>
    </xf>
    <xf numFmtId="0" fontId="25" fillId="0" borderId="8" xfId="0" applyFont="1" applyBorder="1" applyAlignment="1">
      <alignment horizontal="justify" vertical="center" wrapText="1"/>
    </xf>
    <xf numFmtId="10" fontId="25" fillId="0" borderId="8" xfId="0" applyNumberFormat="1" applyFont="1" applyBorder="1" applyAlignment="1">
      <alignment horizontal="justify" vertical="center" wrapText="1"/>
    </xf>
    <xf numFmtId="4" fontId="22" fillId="0" borderId="8" xfId="0" applyNumberFormat="1" applyFont="1" applyBorder="1" applyAlignment="1">
      <alignment horizontal="right" vertical="center" wrapText="1"/>
    </xf>
    <xf numFmtId="49" fontId="8" fillId="4" borderId="0" xfId="2" applyFont="1" applyFill="1">
      <alignment horizontal="left" vertical="top"/>
    </xf>
    <xf numFmtId="49" fontId="11" fillId="4" borderId="0" xfId="12" applyNumberFormat="1" applyFill="1" applyBorder="1" applyAlignment="1">
      <alignment horizontal="left" vertical="top"/>
    </xf>
    <xf numFmtId="0" fontId="28" fillId="0" borderId="13"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8" xfId="0" applyFont="1" applyBorder="1" applyAlignment="1">
      <alignment horizontal="center" vertical="center" wrapText="1"/>
    </xf>
    <xf numFmtId="0" fontId="7" fillId="5" borderId="11" xfId="11" applyBorder="1" applyAlignment="1">
      <alignment horizontal="left" vertical="center" wrapText="1"/>
    </xf>
    <xf numFmtId="0" fontId="7" fillId="5" borderId="9" xfId="11" applyBorder="1" applyAlignment="1">
      <alignment horizontal="left" vertical="center" wrapText="1"/>
    </xf>
    <xf numFmtId="0" fontId="7" fillId="5" borderId="10" xfId="11" applyBorder="1" applyAlignment="1">
      <alignment horizontal="left" vertical="center" wrapText="1"/>
    </xf>
    <xf numFmtId="0" fontId="4" fillId="4" borderId="6" xfId="0" applyFont="1" applyFill="1" applyBorder="1" applyAlignment="1">
      <alignment horizontal="left"/>
    </xf>
    <xf numFmtId="0" fontId="4" fillId="4" borderId="5" xfId="0" applyFont="1" applyFill="1" applyBorder="1" applyAlignment="1">
      <alignment horizontal="left"/>
    </xf>
    <xf numFmtId="0" fontId="4" fillId="4" borderId="7" xfId="0" applyFont="1" applyFill="1" applyBorder="1" applyAlignment="1">
      <alignment horizontal="left"/>
    </xf>
    <xf numFmtId="49" fontId="27" fillId="4" borderId="0" xfId="9" applyNumberFormat="1" applyFont="1" applyFill="1" applyAlignment="1">
      <alignment horizontal="left" vertical="top"/>
    </xf>
    <xf numFmtId="0" fontId="23" fillId="4" borderId="0" xfId="0" applyFont="1" applyFill="1" applyAlignment="1">
      <alignment horizontal="left" vertical="top" wrapText="1"/>
    </xf>
    <xf numFmtId="0" fontId="4" fillId="4" borderId="6" xfId="0" applyFont="1" applyFill="1" applyBorder="1" applyAlignment="1">
      <alignment horizontal="left" vertical="top"/>
    </xf>
    <xf numFmtId="0" fontId="4" fillId="4" borderId="5" xfId="0" applyFont="1" applyFill="1" applyBorder="1" applyAlignment="1">
      <alignment horizontal="left" vertical="top"/>
    </xf>
    <xf numFmtId="0" fontId="4" fillId="4" borderId="7" xfId="0" applyFont="1" applyFill="1" applyBorder="1" applyAlignment="1">
      <alignment horizontal="left" vertical="top"/>
    </xf>
    <xf numFmtId="0" fontId="7" fillId="5" borderId="8" xfId="11" applyAlignment="1">
      <alignment horizontal="center" vertical="center"/>
    </xf>
    <xf numFmtId="0" fontId="0" fillId="0" borderId="0" xfId="0" applyAlignment="1">
      <alignment horizontal="left" wrapText="1"/>
    </xf>
  </cellXfs>
  <cellStyles count="16">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Percent" xfId="15" builtinId="5"/>
    <cellStyle name="Title" xfId="9" builtinId="15" customBuiltin="1"/>
    <cellStyle name="Werte" xfId="6" xr:uid="{00000000-0005-0000-0000-00000F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0</xdr:row>
      <xdr:rowOff>47625</xdr:rowOff>
    </xdr:from>
    <xdr:to>
      <xdr:col>2</xdr:col>
      <xdr:colOff>1605321</xdr:colOff>
      <xdr:row>1</xdr:row>
      <xdr:rowOff>1313889</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447675" y="47625"/>
          <a:ext cx="2243496" cy="1609164"/>
        </a:xfrm>
        <a:prstGeom prst="rect">
          <a:avLst/>
        </a:prstGeom>
      </xdr:spPr>
    </xdr:pic>
    <xdr:clientData/>
  </xdr:twoCellAnchor>
  <xdr:twoCellAnchor editAs="oneCell">
    <xdr:from>
      <xdr:col>6</xdr:col>
      <xdr:colOff>123826</xdr:colOff>
      <xdr:row>27</xdr:row>
      <xdr:rowOff>85727</xdr:rowOff>
    </xdr:from>
    <xdr:to>
      <xdr:col>14</xdr:col>
      <xdr:colOff>66675</xdr:colOff>
      <xdr:row>30</xdr:row>
      <xdr:rowOff>153031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7172326" y="7477127"/>
          <a:ext cx="6200774" cy="676904"/>
        </a:xfrm>
        <a:prstGeom prst="rect">
          <a:avLst/>
        </a:prstGeom>
      </xdr:spPr>
    </xdr:pic>
    <xdr:clientData/>
  </xdr:twoCellAnchor>
  <xdr:twoCellAnchor editAs="oneCell">
    <xdr:from>
      <xdr:col>6</xdr:col>
      <xdr:colOff>123826</xdr:colOff>
      <xdr:row>30</xdr:row>
      <xdr:rowOff>123827</xdr:rowOff>
    </xdr:from>
    <xdr:to>
      <xdr:col>14</xdr:col>
      <xdr:colOff>66675</xdr:colOff>
      <xdr:row>33</xdr:row>
      <xdr:rowOff>191131</xdr:rowOff>
    </xdr:to>
    <xdr:pic>
      <xdr:nvPicPr>
        <xdr:cNvPr id="13" name="Grafik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7172326" y="8124827"/>
          <a:ext cx="6200774" cy="676904"/>
        </a:xfrm>
        <a:prstGeom prst="rect">
          <a:avLst/>
        </a:prstGeom>
      </xdr:spPr>
    </xdr:pic>
    <xdr:clientData/>
  </xdr:twoCellAnchor>
  <xdr:twoCellAnchor editAs="oneCell">
    <xdr:from>
      <xdr:col>4</xdr:col>
      <xdr:colOff>2266951</xdr:colOff>
      <xdr:row>34</xdr:row>
      <xdr:rowOff>9525</xdr:rowOff>
    </xdr:from>
    <xdr:to>
      <xdr:col>14</xdr:col>
      <xdr:colOff>66676</xdr:colOff>
      <xdr:row>36</xdr:row>
      <xdr:rowOff>146484</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6334126" y="8820150"/>
          <a:ext cx="7038975" cy="546534"/>
        </a:xfrm>
        <a:prstGeom prst="rect">
          <a:avLst/>
        </a:prstGeom>
      </xdr:spPr>
    </xdr:pic>
    <xdr:clientData/>
  </xdr:twoCellAnchor>
  <xdr:twoCellAnchor editAs="oneCell">
    <xdr:from>
      <xdr:col>4</xdr:col>
      <xdr:colOff>1638300</xdr:colOff>
      <xdr:row>36</xdr:row>
      <xdr:rowOff>161924</xdr:rowOff>
    </xdr:from>
    <xdr:to>
      <xdr:col>14</xdr:col>
      <xdr:colOff>99723</xdr:colOff>
      <xdr:row>39</xdr:row>
      <xdr:rowOff>142873</xdr:rowOff>
    </xdr:to>
    <xdr:pic>
      <xdr:nvPicPr>
        <xdr:cNvPr id="15" name="Grafik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a:stretch>
          <a:fillRect/>
        </a:stretch>
      </xdr:blipFill>
      <xdr:spPr>
        <a:xfrm>
          <a:off x="5705475" y="9382124"/>
          <a:ext cx="7700673" cy="609599"/>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58"/>
  <sheetViews>
    <sheetView showGridLines="0" tabSelected="1" workbookViewId="0">
      <selection activeCell="C5" sqref="C5"/>
    </sheetView>
  </sheetViews>
  <sheetFormatPr defaultColWidth="11.5546875" defaultRowHeight="15.75" x14ac:dyDescent="0.3"/>
  <cols>
    <col min="1" max="1" width="1.21875" customWidth="1"/>
    <col min="2" max="2" width="11.44140625" customWidth="1"/>
    <col min="3" max="3" width="26.6640625" customWidth="1"/>
    <col min="4" max="4" width="8.109375" customWidth="1"/>
    <col min="5" max="5" width="26.6640625" customWidth="1"/>
    <col min="6" max="6" width="8.109375" customWidth="1"/>
    <col min="7" max="7" width="5.33203125" customWidth="1"/>
    <col min="8" max="15" width="9.6640625" customWidth="1"/>
  </cols>
  <sheetData>
    <row r="1" spans="1:16" ht="27" x14ac:dyDescent="0.3">
      <c r="A1" s="2"/>
      <c r="B1" s="2"/>
      <c r="C1" s="2"/>
      <c r="D1" s="71" t="s">
        <v>133</v>
      </c>
      <c r="E1" s="71"/>
      <c r="F1" s="71"/>
      <c r="G1" s="71"/>
      <c r="H1" s="71"/>
      <c r="I1" s="71"/>
      <c r="J1" s="71"/>
      <c r="K1" s="71"/>
      <c r="L1" s="71"/>
      <c r="M1" s="71"/>
      <c r="N1" s="71"/>
      <c r="O1" s="2"/>
      <c r="P1" s="2"/>
    </row>
    <row r="2" spans="1:16" ht="115.5" customHeight="1" x14ac:dyDescent="0.3">
      <c r="A2" s="2"/>
      <c r="B2" s="2"/>
      <c r="C2" s="2"/>
      <c r="D2" s="72" t="s">
        <v>134</v>
      </c>
      <c r="E2" s="72"/>
      <c r="F2" s="72"/>
      <c r="G2" s="72"/>
      <c r="H2" s="72"/>
      <c r="I2" s="72"/>
      <c r="J2" s="72"/>
      <c r="K2" s="72"/>
      <c r="L2" s="72"/>
      <c r="M2" s="72"/>
      <c r="N2" s="72"/>
      <c r="O2" s="38"/>
      <c r="P2" s="38"/>
    </row>
    <row r="3" spans="1:16" ht="19.5" x14ac:dyDescent="0.3">
      <c r="A3" s="2"/>
      <c r="B3" s="54" t="s">
        <v>0</v>
      </c>
      <c r="C3" s="54"/>
      <c r="D3" s="54"/>
      <c r="E3" s="54"/>
      <c r="F3" s="54"/>
      <c r="G3" s="54"/>
      <c r="H3" s="1"/>
      <c r="I3" s="1"/>
      <c r="J3" s="1"/>
      <c r="K3" s="1"/>
      <c r="L3" s="1"/>
      <c r="M3" s="1"/>
      <c r="N3" s="1"/>
      <c r="O3" s="1"/>
    </row>
    <row r="4" spans="1:16" ht="19.5" x14ac:dyDescent="0.3">
      <c r="A4" s="2"/>
      <c r="B4" s="11"/>
      <c r="C4" s="11"/>
      <c r="D4" s="11"/>
      <c r="E4" s="11"/>
      <c r="F4" s="11"/>
      <c r="G4" s="11"/>
      <c r="H4" s="1"/>
      <c r="I4" s="1"/>
      <c r="J4" s="1"/>
      <c r="K4" s="1"/>
      <c r="L4" s="1"/>
      <c r="M4" s="1"/>
      <c r="N4" s="1"/>
      <c r="O4" s="1"/>
    </row>
    <row r="5" spans="1:16" ht="31.5" x14ac:dyDescent="0.3">
      <c r="A5" s="2"/>
      <c r="B5" s="14" t="s">
        <v>31</v>
      </c>
      <c r="C5" s="26"/>
      <c r="D5" s="12"/>
      <c r="E5" s="23" t="s">
        <v>1</v>
      </c>
      <c r="F5" s="12"/>
      <c r="G5" s="2"/>
      <c r="H5" s="12"/>
      <c r="I5" s="12"/>
      <c r="J5" s="12"/>
      <c r="K5" s="12"/>
      <c r="L5" s="12"/>
      <c r="M5" s="12"/>
      <c r="N5" s="12"/>
      <c r="O5" s="6"/>
    </row>
    <row r="6" spans="1:16" x14ac:dyDescent="0.3">
      <c r="A6" s="2"/>
      <c r="B6" s="35" t="s">
        <v>107</v>
      </c>
      <c r="C6" s="13"/>
      <c r="D6" s="12"/>
      <c r="E6" s="36" t="s">
        <v>77</v>
      </c>
      <c r="F6" s="12"/>
      <c r="G6" s="2"/>
      <c r="H6" s="12"/>
      <c r="I6" s="12"/>
      <c r="J6" s="12"/>
      <c r="K6" s="12"/>
      <c r="L6" s="12"/>
      <c r="M6" s="12"/>
      <c r="N6" s="12"/>
      <c r="O6" s="6"/>
    </row>
    <row r="7" spans="1:16" x14ac:dyDescent="0.3">
      <c r="A7" s="2"/>
      <c r="B7" s="35" t="s">
        <v>75</v>
      </c>
      <c r="C7" s="13"/>
      <c r="D7" s="12"/>
      <c r="E7" s="36" t="s">
        <v>76</v>
      </c>
      <c r="F7" s="12"/>
      <c r="G7" s="2"/>
      <c r="H7" s="12"/>
      <c r="I7" s="12"/>
      <c r="J7" s="12"/>
      <c r="K7" s="12"/>
      <c r="L7" s="12"/>
      <c r="M7" s="12"/>
      <c r="N7" s="12"/>
      <c r="O7" s="6"/>
    </row>
    <row r="8" spans="1:16" ht="31.5" x14ac:dyDescent="0.3">
      <c r="A8" s="2"/>
      <c r="B8" s="35" t="s">
        <v>108</v>
      </c>
      <c r="C8" s="13"/>
      <c r="D8" s="12"/>
      <c r="E8" s="36" t="s">
        <v>76</v>
      </c>
      <c r="F8" s="12"/>
      <c r="G8" s="2"/>
      <c r="H8" s="12"/>
      <c r="I8" s="12"/>
      <c r="J8" s="12"/>
      <c r="K8" s="12"/>
      <c r="L8" s="12"/>
      <c r="M8" s="12"/>
      <c r="N8" s="12"/>
      <c r="O8" s="6"/>
    </row>
    <row r="9" spans="1:16" x14ac:dyDescent="0.3">
      <c r="A9" s="2"/>
      <c r="B9" s="15"/>
      <c r="C9" s="2"/>
      <c r="D9" s="5"/>
      <c r="E9" s="2"/>
      <c r="F9" s="2"/>
      <c r="G9" s="6"/>
      <c r="H9" s="6"/>
      <c r="I9" s="6"/>
      <c r="J9" s="6"/>
      <c r="K9" s="6"/>
      <c r="L9" s="6"/>
      <c r="M9" s="6"/>
      <c r="N9" s="6"/>
      <c r="O9" s="6"/>
    </row>
    <row r="10" spans="1:16" x14ac:dyDescent="0.3">
      <c r="A10" s="2"/>
      <c r="B10" s="16"/>
      <c r="C10" s="76" t="s">
        <v>2</v>
      </c>
      <c r="D10" s="76"/>
      <c r="E10" s="76"/>
      <c r="F10" s="76"/>
      <c r="G10" s="6"/>
      <c r="H10" s="6"/>
      <c r="I10" s="6"/>
      <c r="J10" s="6"/>
      <c r="K10" s="6"/>
      <c r="L10" s="6"/>
      <c r="M10" s="6"/>
      <c r="N10" s="6"/>
      <c r="O10" s="6"/>
    </row>
    <row r="11" spans="1:16" x14ac:dyDescent="0.3">
      <c r="A11" s="2"/>
      <c r="B11" s="16"/>
      <c r="C11" s="34" t="s">
        <v>3</v>
      </c>
      <c r="D11" s="34" t="s">
        <v>4</v>
      </c>
      <c r="E11" s="34" t="s">
        <v>5</v>
      </c>
      <c r="F11" s="34" t="s">
        <v>4</v>
      </c>
      <c r="G11" s="6"/>
      <c r="H11" s="24" t="s">
        <v>6</v>
      </c>
      <c r="I11" s="24"/>
      <c r="J11" s="24"/>
      <c r="K11" s="24"/>
      <c r="L11" s="24"/>
      <c r="M11" s="24"/>
      <c r="N11" s="24"/>
      <c r="O11" s="6"/>
    </row>
    <row r="12" spans="1:16" x14ac:dyDescent="0.3">
      <c r="A12" s="2"/>
      <c r="B12" s="16"/>
      <c r="C12" s="21"/>
      <c r="D12" s="22"/>
      <c r="E12" s="21"/>
      <c r="F12" s="22"/>
      <c r="G12" s="6"/>
      <c r="H12" s="68" t="s">
        <v>8</v>
      </c>
      <c r="I12" s="69"/>
      <c r="J12" s="69"/>
      <c r="K12" s="69"/>
      <c r="L12" s="69"/>
      <c r="M12" s="69"/>
      <c r="N12" s="70"/>
      <c r="O12" s="6"/>
    </row>
    <row r="13" spans="1:16" x14ac:dyDescent="0.3">
      <c r="A13" s="2"/>
      <c r="B13" s="16"/>
      <c r="C13" s="21"/>
      <c r="D13" s="22"/>
      <c r="E13" s="21"/>
      <c r="F13" s="22"/>
      <c r="G13" s="6"/>
      <c r="H13" s="68" t="s">
        <v>8</v>
      </c>
      <c r="I13" s="69"/>
      <c r="J13" s="69"/>
      <c r="K13" s="69"/>
      <c r="L13" s="69"/>
      <c r="M13" s="69"/>
      <c r="N13" s="70"/>
      <c r="O13" s="6"/>
    </row>
    <row r="14" spans="1:16" x14ac:dyDescent="0.3">
      <c r="A14" s="2"/>
      <c r="B14" s="16"/>
      <c r="C14" s="21"/>
      <c r="D14" s="22"/>
      <c r="E14" s="21"/>
      <c r="F14" s="22"/>
      <c r="G14" s="6"/>
      <c r="H14" s="68" t="s">
        <v>8</v>
      </c>
      <c r="I14" s="69"/>
      <c r="J14" s="69"/>
      <c r="K14" s="69"/>
      <c r="L14" s="69"/>
      <c r="M14" s="69"/>
      <c r="N14" s="70"/>
      <c r="O14" s="6"/>
    </row>
    <row r="15" spans="1:16" x14ac:dyDescent="0.3">
      <c r="A15" s="2"/>
      <c r="B15" s="16"/>
      <c r="C15" s="21"/>
      <c r="D15" s="22"/>
      <c r="E15" s="21"/>
      <c r="F15" s="22"/>
      <c r="G15" s="6"/>
      <c r="H15" s="68" t="s">
        <v>8</v>
      </c>
      <c r="I15" s="69"/>
      <c r="J15" s="69"/>
      <c r="K15" s="69"/>
      <c r="L15" s="69"/>
      <c r="M15" s="69"/>
      <c r="N15" s="70"/>
      <c r="O15" s="6"/>
    </row>
    <row r="16" spans="1:16" x14ac:dyDescent="0.3">
      <c r="A16" s="2"/>
      <c r="B16" s="16"/>
      <c r="C16" s="21"/>
      <c r="D16" s="22"/>
      <c r="E16" s="21"/>
      <c r="F16" s="22"/>
      <c r="G16" s="6"/>
      <c r="H16" s="68" t="s">
        <v>8</v>
      </c>
      <c r="I16" s="69"/>
      <c r="J16" s="69"/>
      <c r="K16" s="69"/>
      <c r="L16" s="69"/>
      <c r="M16" s="69"/>
      <c r="N16" s="70"/>
      <c r="O16" s="6"/>
    </row>
    <row r="17" spans="1:15" x14ac:dyDescent="0.3">
      <c r="A17" s="2"/>
      <c r="B17" s="16"/>
      <c r="C17" s="19" t="s">
        <v>9</v>
      </c>
      <c r="D17" s="20">
        <f>SUM(D12:D16)</f>
        <v>0</v>
      </c>
      <c r="E17" s="19" t="s">
        <v>9</v>
      </c>
      <c r="F17" s="20">
        <f>SUM(F12:F16)</f>
        <v>0</v>
      </c>
      <c r="G17" s="6"/>
      <c r="H17" s="31" t="s">
        <v>10</v>
      </c>
      <c r="I17" s="32"/>
      <c r="J17" s="32"/>
      <c r="K17" s="32"/>
      <c r="L17" s="32"/>
      <c r="M17" s="32"/>
      <c r="N17" s="33"/>
      <c r="O17" s="6"/>
    </row>
    <row r="18" spans="1:15" ht="17.25" x14ac:dyDescent="0.3">
      <c r="A18" s="2"/>
      <c r="B18" s="2"/>
      <c r="C18" s="14" t="s">
        <v>11</v>
      </c>
      <c r="D18" s="7">
        <f>IF($C$5="National values",(IFERROR($D$12*INDEX('National Values'!$C$3:$C$37,MATCH($C$12,'National Values'!$A$3:$A$37,0)),0)+IFERROR($D$13*INDEX('National Values'!$C$3:$C$37,MATCH($C$13,'National Values'!$A$3:$A$37,0)),0)+IFERROR($D$14*INDEX('National Values'!$C$3:$C$37,MATCH($C$14,'National Values'!$A$3:$A$37,0)),0)+IFERROR($D$15*INDEX('National Values'!$C$3:$C$37,MATCH($C$15,'National Values'!$A$3:$A$37,0)),0)+IFERROR($D$16*INDEX('National Values'!$C$3:$C$37,MATCH($C$16,'National Values'!$A$3:$A$37,0)),0)),(IFERROR($D$12*INDEX('EU Values'!$C$3:$C$37,MATCH($C$12,'EU Values'!$A$3:$A$37,0)),0)+IFERROR($D$13*INDEX('EU Values'!$C$3:$C$37,MATCH($C$13,'EU Values'!$A$3:$A$37,0)),0)+IFERROR($D$14*INDEX('EU Values'!$C$3:$C$37,MATCH($C$14,'EU Values'!$A$3:$A$37,0)),0)+IFERROR($D$15*INDEX('EU Values'!$C$3:$C$37,MATCH($C$15,'EU Values'!$A$3:$A$37,0)),0)+IFERROR($D$16*INDEX('EU Values'!$C$3:$C$37,MATCH($C$16,'EU Values'!$A$3:$A$37,0)),0)))</f>
        <v>0</v>
      </c>
      <c r="E18" s="14" t="s">
        <v>12</v>
      </c>
      <c r="F18" s="7">
        <f>IF($C$5="National values",IFERROR($F$12*INDEX('National Values'!$C$3:$C$37,MATCH($E$12,'National Values'!$A$3:$A$37,0)),0)+IFERROR($F$13*INDEX('National Values'!$C$3:$C$37,MATCH($E$13,'National Values'!$A$3:$A$37,0)),0)+IFERROR($F$14*INDEX('National Values'!$C$3:$C$37,MATCH($E$14,'National Values'!$A$3:$A$37,0)),0)+IFERROR($F$15*INDEX('National Values'!$C$3:$C$37,MATCH($E$15,'National Values'!$A$3:$A$37,0)),0)+IFERROR($F$16*INDEX('National Values'!$C$3:$C$37,MATCH($E$16,'National Values'!$A$3:$A$37,0)),0),IFERROR($F$12*INDEX('EU Values'!$C$3:$C$37,MATCH($E$12,'EU Values'!$A$3:$A$37,0)),0)+IFERROR($F$13*INDEX('EU Values'!$C$3:$C$37,MATCH($E$13,'EU Values'!$A$3:$A$37,0)),0)+IFERROR($F$14*INDEX('EU Values'!$C$3:$C$37,MATCH($E$14,'EU Values'!$A$3:$A$37,0)),0)+IFERROR($F$15*INDEX('EU Values'!$C$3:$C$37,MATCH($E$15,'EU Values'!$A$3:$A$37,0)),0)+IFERROR($F$16*INDEX('EU Values'!$C$3:$C$37,MATCH($E$16,'EU Values'!$A$3:$A$37,0)),0))</f>
        <v>0</v>
      </c>
      <c r="G18" s="2"/>
      <c r="H18" s="73" t="s">
        <v>13</v>
      </c>
      <c r="I18" s="74"/>
      <c r="J18" s="74"/>
      <c r="K18" s="74"/>
      <c r="L18" s="74"/>
      <c r="M18" s="74"/>
      <c r="N18" s="75"/>
      <c r="O18" s="5"/>
    </row>
    <row r="19" spans="1:15" ht="17.25" x14ac:dyDescent="0.3">
      <c r="A19" s="2"/>
      <c r="B19" s="2"/>
      <c r="C19" s="14" t="s">
        <v>14</v>
      </c>
      <c r="D19" s="7">
        <f>IF($C$5="National values",(IFERROR($D$12*INDEX('National Values'!$B$3:$B$37,MATCH($C$12,'National Values'!$A$3:$A$37,0)),0)+IFERROR($D$13*INDEX('National Values'!$B$3:$B$37,MATCH($C$13,'National Values'!$A$3:$A$37,0)),0)+IFERROR($D$14*INDEX('National Values'!$B$3:$B$37,MATCH($C$14,'National Values'!$A$3:$A$37,0)),0)+IFERROR($D$15*INDEX('National Values'!$B$3:$B$37,MATCH($C$15,'National Values'!$A$3:$A$37,0)),0)+IFERROR($D$16*INDEX('National Values'!$B$3:$B$37,MATCH($C$16,'National Values'!$A$3:$A$37,0)),0)),(IFERROR($D$12*INDEX('EU Values'!$B$3:$B$37,MATCH($C$12,'EU Values'!$A$3:$A$37,0)),0)+IFERROR($D$13*INDEX('EU Values'!$B$3:$B$37,MATCH($C$13,'EU Values'!$A$3:$A$37,0)),0)+IFERROR($D$14*INDEX('EU Values'!$B$3:$B$37,MATCH($C$14,'EU Values'!$A$3:$A$37,0)),0)+IFERROR($D$15*INDEX('EU Values'!$B$3:$B$37,MATCH($C$15,'EU Values'!$A$3:$A$37,0)),0)+IFERROR($D$16*INDEX('EU Values'!$B$3:$B$37,MATCH($C$16,'EU Values'!$A$3:$A$37,0)),0)))</f>
        <v>0</v>
      </c>
      <c r="E19" s="14" t="s">
        <v>15</v>
      </c>
      <c r="F19" s="7">
        <f>IF($C$5="National values",IFERROR($F$12*INDEX('National Values'!$B$3:$B$37,MATCH($E$12,'National Values'!$A$3:$A$37,0)),0)+IFERROR($F$13*INDEX('National Values'!$B$3:$B$37,MATCH($E$13,'National Values'!$A$3:$A$37,0)),0)+IFERROR($F$14*INDEX('National Values'!$B$3:$B$37,MATCH($E$14,'National Values'!$A$3:$A$37,0)),0)+IFERROR($F$15*INDEX('National Values'!$B$3:$B$37,MATCH($E$15,'National Values'!$A$3:$A$37,0)),0)+IFERROR($F$16*INDEX('National Values'!$B$3:$B$37,MATCH($E$16,'National Values'!$A$3:$A$37,0)),0),IFERROR($F$12*INDEX('EU Values'!$B$3:$B$37,MATCH($E$12,'EU Values'!$A$3:$A$37,0)),0)+IFERROR($F$13*INDEX('EU Values'!$B$3:$B$37,MATCH($E$13,'EU Values'!$A$3:$A$37,0)),0)+IFERROR($F$14*INDEX('EU Values'!$B$3:$B$37,MATCH($E$14,'EU Values'!$A$3:$A$37,0)),0)+IFERROR($F$15*INDEX('EU Values'!$B$3:$B$37,MATCH($E$15,'EU Values'!$A$3:$A$37,0)),0)+IFERROR($F$16*INDEX('EU Values'!$B$3:$B$37,MATCH($E$16,'EU Values'!$A$3:$A$37,0)),0))</f>
        <v>0</v>
      </c>
      <c r="G19" s="2"/>
      <c r="H19" s="73" t="s">
        <v>16</v>
      </c>
      <c r="I19" s="74"/>
      <c r="J19" s="74"/>
      <c r="K19" s="74"/>
      <c r="L19" s="74"/>
      <c r="M19" s="74"/>
      <c r="N19" s="75"/>
      <c r="O19" s="5"/>
    </row>
    <row r="20" spans="1:15" x14ac:dyDescent="0.3">
      <c r="A20" s="2"/>
      <c r="B20" s="16"/>
      <c r="C20" s="2"/>
      <c r="D20" s="5"/>
      <c r="E20" s="2"/>
      <c r="F20" s="2"/>
      <c r="G20" s="6"/>
      <c r="H20" s="6"/>
      <c r="I20" s="6"/>
      <c r="J20" s="6"/>
      <c r="K20" s="6"/>
      <c r="L20" s="6"/>
      <c r="M20" s="6"/>
      <c r="N20" s="6"/>
      <c r="O20" s="6"/>
    </row>
    <row r="21" spans="1:15" x14ac:dyDescent="0.3">
      <c r="A21" s="2"/>
      <c r="B21" s="16"/>
      <c r="C21" s="34" t="s">
        <v>126</v>
      </c>
      <c r="D21" s="34" t="s">
        <v>17</v>
      </c>
      <c r="E21" s="34" t="s">
        <v>127</v>
      </c>
      <c r="F21" s="34" t="s">
        <v>17</v>
      </c>
      <c r="G21" s="2"/>
      <c r="H21" s="24" t="s">
        <v>6</v>
      </c>
      <c r="I21" s="24"/>
      <c r="J21" s="24"/>
      <c r="K21" s="24"/>
      <c r="L21" s="24"/>
      <c r="M21" s="24"/>
      <c r="N21" s="24"/>
      <c r="O21" s="3"/>
    </row>
    <row r="22" spans="1:15" x14ac:dyDescent="0.3">
      <c r="A22" s="2"/>
      <c r="B22" s="17" t="s">
        <v>119</v>
      </c>
      <c r="C22" s="21"/>
      <c r="D22" s="39" t="s">
        <v>125</v>
      </c>
      <c r="E22" s="21"/>
      <c r="F22" s="39" t="s">
        <v>125</v>
      </c>
      <c r="G22" s="2"/>
      <c r="H22" s="68" t="s">
        <v>120</v>
      </c>
      <c r="I22" s="69"/>
      <c r="J22" s="69"/>
      <c r="K22" s="69"/>
      <c r="L22" s="69"/>
      <c r="M22" s="69"/>
      <c r="N22" s="70"/>
      <c r="O22" s="5"/>
    </row>
    <row r="23" spans="1:15" x14ac:dyDescent="0.3">
      <c r="A23" s="2"/>
      <c r="B23" s="14" t="s">
        <v>121</v>
      </c>
      <c r="C23" s="21"/>
      <c r="D23" s="39" t="s">
        <v>24</v>
      </c>
      <c r="E23" s="42" t="str">
        <f>IFERROR(IF(C7="Electricity",VLOOKUP(Calculation!C6,'EU Values'!A41:D67,2,FALSE),IF(C7="Electricity for heating",VLOOKUP(Calculation!C6,'EU Values'!A41:D67,3,FALSE),VLOOKUP(Calculation!C6,'EU Values'!A41:D67,4,FALSE))),"-")</f>
        <v>-</v>
      </c>
      <c r="F23" s="39" t="str">
        <f>D23</f>
        <v>kWh/a</v>
      </c>
      <c r="G23" s="2"/>
      <c r="H23" s="68" t="s">
        <v>122</v>
      </c>
      <c r="I23" s="69"/>
      <c r="J23" s="69"/>
      <c r="K23" s="69"/>
      <c r="L23" s="69"/>
      <c r="M23" s="69"/>
      <c r="N23" s="70"/>
      <c r="O23" s="5"/>
    </row>
    <row r="24" spans="1:15" x14ac:dyDescent="0.3">
      <c r="A24" s="2"/>
      <c r="B24" s="14" t="s">
        <v>124</v>
      </c>
      <c r="C24" s="40"/>
      <c r="D24" s="39" t="s">
        <v>118</v>
      </c>
      <c r="E24" s="41" t="str">
        <f>IFERROR(IF(C7="Electricity",VLOOKUP(C8,'EU Values'!B72:C73,2,FALSE),IF(C7="Electricity for heating",VLOOKUP(C8,'EU Values'!B74:C75,2,FALSE),VLOOKUP(C8,'EU Values'!B76:C845,2,FALSE))),"-")</f>
        <v>-</v>
      </c>
      <c r="F24" s="39" t="str">
        <f t="shared" ref="F24:F25" si="0">D24</f>
        <v>%</v>
      </c>
      <c r="G24" s="2"/>
      <c r="H24" s="68" t="s">
        <v>123</v>
      </c>
      <c r="I24" s="69"/>
      <c r="J24" s="69"/>
      <c r="K24" s="69"/>
      <c r="L24" s="69"/>
      <c r="M24" s="69"/>
      <c r="N24" s="70"/>
      <c r="O24" s="5"/>
    </row>
    <row r="25" spans="1:15" x14ac:dyDescent="0.3">
      <c r="A25" s="2"/>
      <c r="B25" s="14" t="s">
        <v>116</v>
      </c>
      <c r="C25" s="22"/>
      <c r="D25" s="39" t="s">
        <v>118</v>
      </c>
      <c r="E25" s="37">
        <v>1</v>
      </c>
      <c r="F25" s="39" t="str">
        <f t="shared" si="0"/>
        <v>%</v>
      </c>
      <c r="G25" s="2"/>
      <c r="H25" s="73" t="s">
        <v>117</v>
      </c>
      <c r="I25" s="74"/>
      <c r="J25" s="74"/>
      <c r="K25" s="74"/>
      <c r="L25" s="74"/>
      <c r="M25" s="74"/>
      <c r="N25" s="75"/>
      <c r="O25" s="5"/>
    </row>
    <row r="26" spans="1:15" x14ac:dyDescent="0.3">
      <c r="A26" s="2"/>
      <c r="B26" s="2"/>
      <c r="C26" s="2"/>
      <c r="D26" s="2"/>
      <c r="E26" s="2"/>
      <c r="F26" s="2"/>
      <c r="G26" s="2"/>
      <c r="H26" s="2"/>
      <c r="I26" s="2"/>
      <c r="J26" s="2"/>
      <c r="K26" s="2"/>
      <c r="L26" s="2"/>
      <c r="M26" s="2"/>
      <c r="N26" s="2"/>
      <c r="O26" s="2"/>
    </row>
    <row r="27" spans="1:15" ht="19.5" x14ac:dyDescent="0.3">
      <c r="A27" s="2"/>
      <c r="B27" s="54" t="s">
        <v>18</v>
      </c>
      <c r="C27" s="54"/>
      <c r="D27" s="54"/>
      <c r="E27" s="54"/>
      <c r="F27" s="54"/>
      <c r="G27" s="54"/>
      <c r="H27" s="1"/>
      <c r="I27" s="1"/>
      <c r="J27" s="1"/>
      <c r="K27" s="1"/>
      <c r="L27" s="1"/>
      <c r="M27" s="1"/>
      <c r="N27" s="1"/>
      <c r="O27" s="1"/>
    </row>
    <row r="28" spans="1:15" x14ac:dyDescent="0.3">
      <c r="A28" s="2"/>
      <c r="B28" s="2"/>
      <c r="C28" s="2"/>
      <c r="D28" s="5"/>
      <c r="E28" s="2"/>
      <c r="F28" s="2"/>
      <c r="G28" s="6"/>
      <c r="H28" s="6"/>
      <c r="I28" s="6"/>
      <c r="J28" s="6"/>
      <c r="K28" s="6"/>
      <c r="L28" s="6"/>
      <c r="M28" s="6"/>
      <c r="N28" s="6"/>
      <c r="O28" s="6"/>
    </row>
    <row r="29" spans="1:15" x14ac:dyDescent="0.3">
      <c r="A29" s="2"/>
      <c r="B29" s="2"/>
      <c r="C29" s="2"/>
      <c r="D29" s="5"/>
      <c r="E29" s="2"/>
      <c r="F29" s="2"/>
      <c r="G29" s="6"/>
      <c r="H29" s="6"/>
      <c r="I29" s="6"/>
      <c r="J29" s="6"/>
      <c r="K29" s="6"/>
      <c r="L29" s="6"/>
      <c r="M29" s="6"/>
      <c r="N29" s="6"/>
      <c r="O29" s="6"/>
    </row>
    <row r="30" spans="1:15" ht="16.5" x14ac:dyDescent="0.3">
      <c r="A30" s="2"/>
      <c r="B30" s="55" t="s">
        <v>19</v>
      </c>
      <c r="C30" s="55"/>
      <c r="D30" s="55"/>
      <c r="E30" s="55"/>
      <c r="F30" s="55"/>
      <c r="G30" s="55"/>
      <c r="H30" s="6"/>
      <c r="I30" s="6"/>
      <c r="J30" s="6"/>
      <c r="K30" s="6"/>
      <c r="L30" s="6"/>
      <c r="M30" s="6"/>
      <c r="N30" s="6"/>
      <c r="O30" s="6"/>
    </row>
    <row r="31" spans="1:15" x14ac:dyDescent="0.3">
      <c r="A31" s="2"/>
      <c r="B31" s="2"/>
      <c r="C31" s="2"/>
      <c r="D31" s="5"/>
      <c r="E31" s="2"/>
      <c r="F31" s="2"/>
      <c r="G31" s="6"/>
      <c r="H31" s="6"/>
      <c r="I31" s="6"/>
      <c r="J31" s="6"/>
      <c r="K31" s="6"/>
      <c r="L31" s="6"/>
      <c r="M31" s="6"/>
      <c r="N31" s="6"/>
      <c r="O31" s="6"/>
    </row>
    <row r="32" spans="1:15" x14ac:dyDescent="0.3">
      <c r="A32" s="2"/>
      <c r="B32" s="2"/>
      <c r="C32" s="2"/>
      <c r="D32" s="5"/>
      <c r="E32" s="2"/>
      <c r="F32" s="2"/>
      <c r="G32" s="6"/>
      <c r="H32" s="6"/>
      <c r="I32" s="6"/>
      <c r="J32" s="6"/>
      <c r="K32" s="6"/>
      <c r="L32" s="6"/>
      <c r="M32" s="6"/>
      <c r="N32" s="6"/>
      <c r="O32" s="6"/>
    </row>
    <row r="33" spans="1:15" ht="16.5" x14ac:dyDescent="0.3">
      <c r="A33" s="2"/>
      <c r="B33" s="55" t="s">
        <v>20</v>
      </c>
      <c r="C33" s="55"/>
      <c r="D33" s="55"/>
      <c r="E33" s="55"/>
      <c r="F33" s="55"/>
      <c r="G33" s="55"/>
      <c r="H33" s="6"/>
      <c r="I33" s="6"/>
      <c r="J33" s="6"/>
      <c r="K33" s="6"/>
      <c r="L33" s="6"/>
      <c r="M33" s="6"/>
      <c r="N33" s="6"/>
      <c r="O33" s="6"/>
    </row>
    <row r="34" spans="1:15" x14ac:dyDescent="0.3">
      <c r="A34" s="2"/>
      <c r="B34" s="2"/>
      <c r="C34" s="2"/>
      <c r="D34" s="5"/>
      <c r="E34" s="2"/>
      <c r="F34" s="2"/>
      <c r="G34" s="6"/>
      <c r="H34" s="6"/>
      <c r="I34" s="6"/>
      <c r="J34" s="6"/>
      <c r="K34" s="6"/>
      <c r="L34" s="6"/>
      <c r="M34" s="6"/>
      <c r="N34" s="6"/>
      <c r="O34" s="6"/>
    </row>
    <row r="35" spans="1:15" x14ac:dyDescent="0.3">
      <c r="A35" s="2"/>
      <c r="B35" s="2"/>
      <c r="C35" s="2"/>
      <c r="D35" s="5"/>
      <c r="E35" s="2"/>
      <c r="F35" s="2"/>
      <c r="G35" s="6"/>
      <c r="H35" s="6"/>
      <c r="I35" s="6"/>
      <c r="J35" s="6"/>
      <c r="K35" s="6"/>
      <c r="L35" s="6"/>
      <c r="M35" s="6"/>
      <c r="N35" s="6"/>
      <c r="O35" s="6"/>
    </row>
    <row r="36" spans="1:15" ht="16.5" x14ac:dyDescent="0.3">
      <c r="A36" s="2"/>
      <c r="B36" s="55" t="s">
        <v>128</v>
      </c>
      <c r="C36" s="55"/>
      <c r="D36" s="55"/>
      <c r="E36" s="55"/>
      <c r="F36" s="55"/>
      <c r="G36" s="55"/>
      <c r="H36" s="6"/>
      <c r="I36" s="6"/>
      <c r="J36" s="6"/>
      <c r="K36" s="6"/>
      <c r="L36" s="6"/>
      <c r="M36" s="25"/>
      <c r="N36" s="6"/>
      <c r="O36" s="6"/>
    </row>
    <row r="37" spans="1:15" x14ac:dyDescent="0.3">
      <c r="A37" s="2"/>
      <c r="B37" s="2"/>
      <c r="C37" s="2"/>
      <c r="D37" s="5"/>
      <c r="E37" s="2"/>
      <c r="F37" s="2"/>
      <c r="G37" s="6"/>
      <c r="H37" s="6"/>
      <c r="I37" s="6"/>
      <c r="J37" s="6"/>
      <c r="K37" s="6"/>
      <c r="L37" s="6"/>
      <c r="M37" s="6"/>
      <c r="N37" s="6"/>
      <c r="O37" s="6"/>
    </row>
    <row r="38" spans="1:15" x14ac:dyDescent="0.3">
      <c r="A38" s="2"/>
      <c r="B38" s="2"/>
      <c r="C38" s="2"/>
      <c r="D38" s="5"/>
      <c r="E38" s="2"/>
      <c r="F38" s="2"/>
      <c r="G38" s="6"/>
      <c r="H38" s="6"/>
      <c r="I38" s="6"/>
      <c r="J38" s="6"/>
      <c r="K38" s="6"/>
      <c r="L38" s="6"/>
      <c r="M38" s="6"/>
      <c r="N38" s="6"/>
      <c r="O38" s="6"/>
    </row>
    <row r="39" spans="1:15" ht="18" x14ac:dyDescent="0.3">
      <c r="A39" s="2"/>
      <c r="B39" s="55" t="s">
        <v>21</v>
      </c>
      <c r="C39" s="55"/>
      <c r="D39" s="55"/>
      <c r="E39" s="55"/>
      <c r="F39" s="55"/>
      <c r="G39" s="55"/>
      <c r="H39" s="6"/>
      <c r="I39" s="6"/>
      <c r="J39" s="6"/>
      <c r="K39" s="6"/>
      <c r="L39" s="6"/>
      <c r="M39" s="25"/>
      <c r="N39" s="6"/>
      <c r="O39" s="6"/>
    </row>
    <row r="40" spans="1:15" x14ac:dyDescent="0.3">
      <c r="A40" s="2"/>
      <c r="B40" s="2"/>
      <c r="C40" s="2"/>
      <c r="D40" s="5"/>
      <c r="E40" s="2"/>
      <c r="F40" s="2"/>
      <c r="G40" s="6"/>
      <c r="H40" s="6"/>
      <c r="I40" s="6"/>
      <c r="J40" s="6"/>
      <c r="K40" s="6"/>
      <c r="L40" s="6"/>
      <c r="M40" s="6"/>
      <c r="N40" s="6"/>
      <c r="O40" s="6"/>
    </row>
    <row r="41" spans="1:15" x14ac:dyDescent="0.3">
      <c r="A41" s="2"/>
      <c r="B41" s="2"/>
      <c r="C41" s="2"/>
      <c r="D41" s="5"/>
      <c r="E41" s="2"/>
      <c r="F41" s="2"/>
      <c r="G41" s="6"/>
      <c r="H41" s="6"/>
      <c r="I41" s="6"/>
      <c r="J41" s="6"/>
      <c r="K41" s="6"/>
      <c r="L41" s="6"/>
      <c r="M41" s="6"/>
      <c r="N41" s="6"/>
      <c r="O41" s="6"/>
    </row>
    <row r="42" spans="1:15" ht="19.5" x14ac:dyDescent="0.3">
      <c r="A42" s="2"/>
      <c r="B42" s="54" t="s">
        <v>22</v>
      </c>
      <c r="C42" s="54"/>
      <c r="D42" s="54"/>
      <c r="E42" s="54"/>
      <c r="F42" s="54"/>
      <c r="G42" s="54"/>
      <c r="H42" s="6"/>
      <c r="I42" s="6"/>
      <c r="J42" s="6"/>
      <c r="K42" s="6"/>
      <c r="L42" s="6"/>
      <c r="M42" s="6"/>
      <c r="N42" s="6"/>
      <c r="O42" s="6"/>
    </row>
    <row r="43" spans="1:15" x14ac:dyDescent="0.3">
      <c r="A43" s="2"/>
      <c r="B43" s="2"/>
      <c r="C43" s="2"/>
      <c r="D43" s="5"/>
      <c r="E43" s="2"/>
      <c r="F43" s="2"/>
      <c r="G43" s="6"/>
      <c r="H43" s="6"/>
      <c r="I43" s="6"/>
      <c r="J43" s="6"/>
      <c r="K43" s="6"/>
      <c r="L43" s="6"/>
      <c r="M43" s="6"/>
      <c r="N43" s="6"/>
      <c r="O43" s="6"/>
    </row>
    <row r="44" spans="1:15" x14ac:dyDescent="0.3">
      <c r="A44" s="2"/>
      <c r="B44" s="2"/>
      <c r="C44" s="34" t="s">
        <v>126</v>
      </c>
      <c r="D44" s="34" t="s">
        <v>17</v>
      </c>
      <c r="E44" s="34" t="s">
        <v>127</v>
      </c>
      <c r="F44" s="34" t="s">
        <v>17</v>
      </c>
      <c r="G44" s="6"/>
      <c r="H44" s="24" t="s">
        <v>6</v>
      </c>
      <c r="I44" s="24"/>
      <c r="J44" s="24"/>
      <c r="K44" s="24"/>
      <c r="L44" s="24"/>
      <c r="M44" s="24"/>
      <c r="N44" s="24"/>
      <c r="O44" s="6"/>
    </row>
    <row r="45" spans="1:15" x14ac:dyDescent="0.3">
      <c r="A45" s="2"/>
      <c r="B45" s="4" t="s">
        <v>23</v>
      </c>
      <c r="C45" s="29">
        <f>IFERROR(C22*C23*C24*C25,"insufficient data")</f>
        <v>0</v>
      </c>
      <c r="D45" s="27" t="s">
        <v>24</v>
      </c>
      <c r="E45" s="29" t="str">
        <f>IFERROR(E22*E23*E24*E25,"insufficient data")</f>
        <v>insufficient data</v>
      </c>
      <c r="F45" s="27" t="s">
        <v>24</v>
      </c>
      <c r="G45" s="2"/>
      <c r="H45" s="68" t="s">
        <v>25</v>
      </c>
      <c r="I45" s="69"/>
      <c r="J45" s="69"/>
      <c r="K45" s="69"/>
      <c r="L45" s="69"/>
      <c r="M45" s="69"/>
      <c r="N45" s="70"/>
      <c r="O45" s="6"/>
    </row>
    <row r="46" spans="1:15" x14ac:dyDescent="0.3">
      <c r="A46" s="2"/>
      <c r="B46" s="4" t="s">
        <v>26</v>
      </c>
      <c r="C46" s="29">
        <f>IFERROR(C22*C23*C24*C25,"insufficient data")</f>
        <v>0</v>
      </c>
      <c r="D46" s="27" t="s">
        <v>24</v>
      </c>
      <c r="E46" s="29" t="str">
        <f>IFERROR(E22*E23*E24*E25,"insufficient data")</f>
        <v>insufficient data</v>
      </c>
      <c r="F46" s="27" t="s">
        <v>24</v>
      </c>
      <c r="G46" s="2"/>
      <c r="H46" s="68" t="s">
        <v>27</v>
      </c>
      <c r="I46" s="69"/>
      <c r="J46" s="69"/>
      <c r="K46" s="69"/>
      <c r="L46" s="69"/>
      <c r="M46" s="69"/>
      <c r="N46" s="70"/>
      <c r="O46" s="6"/>
    </row>
    <row r="47" spans="1:15" x14ac:dyDescent="0.3">
      <c r="A47" s="2"/>
      <c r="B47" s="4" t="s">
        <v>131</v>
      </c>
      <c r="C47" s="29">
        <f>IFERROR(C46*D18,"insufficient data")</f>
        <v>0</v>
      </c>
      <c r="D47" s="27" t="s">
        <v>24</v>
      </c>
      <c r="E47" s="29" t="str">
        <f>IFERROR(E46*F18,"insufficient data")</f>
        <v>insufficient data</v>
      </c>
      <c r="F47" s="27" t="s">
        <v>24</v>
      </c>
      <c r="G47" s="2"/>
      <c r="H47" s="68" t="s">
        <v>129</v>
      </c>
      <c r="I47" s="69"/>
      <c r="J47" s="69"/>
      <c r="K47" s="69"/>
      <c r="L47" s="69"/>
      <c r="M47" s="69"/>
      <c r="N47" s="70"/>
      <c r="O47" s="6"/>
    </row>
    <row r="48" spans="1:15" x14ac:dyDescent="0.3">
      <c r="A48" s="2"/>
      <c r="B48" s="4" t="s">
        <v>28</v>
      </c>
      <c r="C48" s="30">
        <f>IFERROR(C45*D19/10^6,"insufficient data")</f>
        <v>0</v>
      </c>
      <c r="D48" s="27" t="s">
        <v>29</v>
      </c>
      <c r="E48" s="30" t="str">
        <f>IFERROR(E45*F19/10^6,"insufficient data")</f>
        <v>insufficient data</v>
      </c>
      <c r="F48" s="27" t="s">
        <v>29</v>
      </c>
      <c r="G48" s="2"/>
      <c r="H48" s="68" t="s">
        <v>130</v>
      </c>
      <c r="I48" s="69"/>
      <c r="J48" s="69"/>
      <c r="K48" s="69"/>
      <c r="L48" s="69"/>
      <c r="M48" s="69"/>
      <c r="N48" s="70"/>
      <c r="O48" s="6"/>
    </row>
    <row r="49" spans="1:15" x14ac:dyDescent="0.3">
      <c r="A49" s="2"/>
      <c r="B49" s="2"/>
      <c r="C49" s="2"/>
      <c r="D49" s="5"/>
      <c r="E49" s="2"/>
      <c r="F49" s="2"/>
      <c r="G49" s="6"/>
      <c r="H49" s="6"/>
      <c r="I49" s="6"/>
      <c r="J49" s="6"/>
      <c r="K49" s="6"/>
      <c r="L49" s="6"/>
      <c r="M49" s="6"/>
      <c r="N49" s="6"/>
      <c r="O49" s="6"/>
    </row>
    <row r="50" spans="1:15" ht="19.5" x14ac:dyDescent="0.3">
      <c r="A50" s="2"/>
      <c r="B50" s="54" t="s">
        <v>30</v>
      </c>
      <c r="C50" s="54"/>
      <c r="D50" s="54"/>
      <c r="E50" s="54"/>
      <c r="F50" s="54"/>
      <c r="G50" s="54"/>
      <c r="H50" s="6"/>
      <c r="I50" s="6"/>
      <c r="J50" s="6"/>
      <c r="K50" s="6"/>
      <c r="L50" s="6"/>
      <c r="M50" s="6"/>
      <c r="N50" s="6"/>
      <c r="O50" s="6"/>
    </row>
    <row r="51" spans="1:15" x14ac:dyDescent="0.3">
      <c r="A51" s="2"/>
      <c r="B51" s="2"/>
      <c r="C51" s="2"/>
      <c r="D51" s="2"/>
      <c r="E51" s="2"/>
      <c r="F51" s="2"/>
      <c r="G51" s="2"/>
      <c r="H51" s="2"/>
      <c r="I51" s="2"/>
      <c r="J51" s="2"/>
      <c r="K51" s="2"/>
      <c r="L51" s="2"/>
      <c r="M51" s="2"/>
      <c r="N51" s="2"/>
      <c r="O51" s="2"/>
    </row>
    <row r="52" spans="1:15" x14ac:dyDescent="0.3">
      <c r="A52" s="2"/>
      <c r="B52" s="2"/>
      <c r="C52" s="67"/>
      <c r="D52" s="67"/>
      <c r="E52" s="65"/>
      <c r="F52" s="66"/>
      <c r="G52" s="2"/>
      <c r="O52" s="2"/>
    </row>
    <row r="53" spans="1:15" ht="16.5" customHeight="1" x14ac:dyDescent="0.3">
      <c r="A53" s="2"/>
      <c r="B53" s="2"/>
      <c r="C53" s="56" t="s">
        <v>132</v>
      </c>
      <c r="D53" s="57"/>
      <c r="E53" s="57"/>
      <c r="F53" s="58"/>
      <c r="G53" s="2"/>
      <c r="O53" s="2"/>
    </row>
    <row r="54" spans="1:15" ht="16.5" customHeight="1" x14ac:dyDescent="0.3">
      <c r="A54" s="2"/>
      <c r="B54" s="2"/>
      <c r="C54" s="59"/>
      <c r="D54" s="60"/>
      <c r="E54" s="60"/>
      <c r="F54" s="61"/>
      <c r="G54" s="2"/>
      <c r="O54" s="2"/>
    </row>
    <row r="55" spans="1:15" ht="16.5" customHeight="1" x14ac:dyDescent="0.3">
      <c r="A55" s="2"/>
      <c r="B55" s="2"/>
      <c r="C55" s="59"/>
      <c r="D55" s="60"/>
      <c r="E55" s="60"/>
      <c r="F55" s="61"/>
      <c r="G55" s="2"/>
      <c r="O55" s="2"/>
    </row>
    <row r="56" spans="1:15" x14ac:dyDescent="0.3">
      <c r="A56" s="2"/>
      <c r="B56" s="2"/>
      <c r="C56" s="62"/>
      <c r="D56" s="63"/>
      <c r="E56" s="63"/>
      <c r="F56" s="64"/>
      <c r="G56" s="2"/>
      <c r="O56" s="2"/>
    </row>
    <row r="57" spans="1:15" x14ac:dyDescent="0.3">
      <c r="A57" s="2"/>
      <c r="B57" s="2"/>
      <c r="G57" s="2"/>
      <c r="O57" s="2"/>
    </row>
    <row r="58" spans="1:15" x14ac:dyDescent="0.3">
      <c r="A58" s="2"/>
      <c r="B58" s="2"/>
      <c r="C58" s="2"/>
      <c r="D58" s="2"/>
      <c r="E58" s="2"/>
      <c r="F58" s="2"/>
      <c r="G58" s="2"/>
      <c r="H58" s="2"/>
      <c r="I58" s="2"/>
      <c r="J58" s="2"/>
      <c r="K58" s="2"/>
      <c r="L58" s="2"/>
      <c r="M58" s="2"/>
      <c r="N58" s="2"/>
      <c r="O58" s="2"/>
    </row>
  </sheetData>
  <mergeCells count="29">
    <mergeCell ref="H16:N16"/>
    <mergeCell ref="H48:N48"/>
    <mergeCell ref="B50:G50"/>
    <mergeCell ref="D1:N1"/>
    <mergeCell ref="D2:N2"/>
    <mergeCell ref="H23:N23"/>
    <mergeCell ref="H24:N24"/>
    <mergeCell ref="H25:N25"/>
    <mergeCell ref="B3:G3"/>
    <mergeCell ref="H22:N22"/>
    <mergeCell ref="C10:F10"/>
    <mergeCell ref="H18:N18"/>
    <mergeCell ref="H19:N19"/>
    <mergeCell ref="H12:N12"/>
    <mergeCell ref="H13:N13"/>
    <mergeCell ref="H14:N14"/>
    <mergeCell ref="H15:N15"/>
    <mergeCell ref="H45:N45"/>
    <mergeCell ref="B36:G36"/>
    <mergeCell ref="B39:G39"/>
    <mergeCell ref="H46:N46"/>
    <mergeCell ref="H47:N47"/>
    <mergeCell ref="B27:G27"/>
    <mergeCell ref="B42:G42"/>
    <mergeCell ref="B30:G30"/>
    <mergeCell ref="B33:G33"/>
    <mergeCell ref="C53:F56"/>
    <mergeCell ref="E52:F52"/>
    <mergeCell ref="C52:D52"/>
  </mergeCells>
  <conditionalFormatting sqref="D17 F17">
    <cfRule type="cellIs" dxfId="0" priority="1" operator="notEqual">
      <formula>1</formula>
    </cfRule>
  </conditionalFormatting>
  <dataValidations count="5">
    <dataValidation type="list" allowBlank="1" showInputMessage="1" showErrorMessage="1" sqref="C5" xr:uid="{00000000-0002-0000-0000-000000000000}">
      <formula1>"EU values, National values"</formula1>
    </dataValidation>
    <dataValidation type="list" allowBlank="1" showInputMessage="1" showErrorMessage="1" sqref="C7" xr:uid="{00000000-0002-0000-0000-000001000000}">
      <formula1>final_end_use</formula1>
    </dataValidation>
    <dataValidation type="list" allowBlank="1" showInputMessage="1" showErrorMessage="1" sqref="C6" xr:uid="{00000000-0002-0000-0000-000002000000}">
      <formula1>country_for_saving</formula1>
    </dataValidation>
    <dataValidation type="list" allowBlank="1" showInputMessage="1" showErrorMessage="1" sqref="C8" xr:uid="{00000000-0002-0000-0000-000004000000}">
      <formula1>type_of_feedback</formula1>
    </dataValidation>
    <dataValidation type="list" allowBlank="1" showInputMessage="1" showErrorMessage="1" sqref="C12:C16 E12:E16" xr:uid="{239540D5-B90B-4EA2-B89F-BA136FB4A315}">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82"/>
  <sheetViews>
    <sheetView showGridLines="0" topLeftCell="A48" workbookViewId="0">
      <selection activeCell="A80" sqref="A80:XFD82"/>
    </sheetView>
  </sheetViews>
  <sheetFormatPr defaultColWidth="11.5546875" defaultRowHeight="15.75" x14ac:dyDescent="0.3"/>
  <cols>
    <col min="1" max="1" width="29.6640625" customWidth="1"/>
    <col min="2" max="2" width="16.21875" customWidth="1"/>
    <col min="3" max="3" width="19" customWidth="1"/>
    <col min="4" max="4" width="17.21875" customWidth="1"/>
  </cols>
  <sheetData>
    <row r="1" spans="1:3" ht="27" x14ac:dyDescent="0.45">
      <c r="A1" s="8" t="s">
        <v>31</v>
      </c>
    </row>
    <row r="2" spans="1:3" ht="33" x14ac:dyDescent="0.35">
      <c r="A2" s="9" t="s">
        <v>32</v>
      </c>
      <c r="B2" s="10" t="s">
        <v>33</v>
      </c>
      <c r="C2" s="10" t="s">
        <v>34</v>
      </c>
    </row>
    <row r="3" spans="1:3" x14ac:dyDescent="0.3">
      <c r="A3" s="43" t="s">
        <v>35</v>
      </c>
      <c r="B3" s="44">
        <v>133.30000000000001</v>
      </c>
      <c r="C3" s="45">
        <v>2.2813398011843931</v>
      </c>
    </row>
    <row r="4" spans="1:3" x14ac:dyDescent="0.3">
      <c r="A4" s="43" t="s">
        <v>36</v>
      </c>
      <c r="B4" s="44">
        <v>209.9</v>
      </c>
      <c r="C4" s="45">
        <v>1.6631285859362606</v>
      </c>
    </row>
    <row r="5" spans="1:3" x14ac:dyDescent="0.3">
      <c r="A5" s="43" t="s">
        <v>7</v>
      </c>
      <c r="B5" s="44">
        <v>201.96</v>
      </c>
      <c r="C5" s="45">
        <v>1.006997626587018</v>
      </c>
    </row>
    <row r="6" spans="1:3" x14ac:dyDescent="0.3">
      <c r="A6" s="43" t="s">
        <v>37</v>
      </c>
      <c r="B6" s="44">
        <v>266.76000000000005</v>
      </c>
      <c r="C6" s="45">
        <v>1.1187108392053828</v>
      </c>
    </row>
    <row r="7" spans="1:3" x14ac:dyDescent="0.3">
      <c r="A7" s="43" t="s">
        <v>38</v>
      </c>
      <c r="B7" s="44">
        <v>249.48000000000002</v>
      </c>
      <c r="C7" s="45">
        <v>1.1187108392053828</v>
      </c>
    </row>
    <row r="8" spans="1:3" x14ac:dyDescent="0.3">
      <c r="A8" s="43" t="s">
        <v>39</v>
      </c>
      <c r="B8" s="44">
        <v>0</v>
      </c>
      <c r="C8" s="45">
        <v>1.0008121069200384</v>
      </c>
    </row>
    <row r="9" spans="1:3" x14ac:dyDescent="0.3">
      <c r="A9" s="43" t="s">
        <v>40</v>
      </c>
      <c r="B9" s="44">
        <v>0</v>
      </c>
      <c r="C9" s="45">
        <v>1.0008121069200384</v>
      </c>
    </row>
    <row r="10" spans="1:3" x14ac:dyDescent="0.3">
      <c r="A10" s="43" t="s">
        <v>41</v>
      </c>
      <c r="B10" s="44">
        <v>0</v>
      </c>
      <c r="C10" s="45">
        <v>1.0008121069200384</v>
      </c>
    </row>
    <row r="11" spans="1:3" x14ac:dyDescent="0.3">
      <c r="A11" s="43" t="s">
        <v>42</v>
      </c>
      <c r="B11" s="44">
        <v>0</v>
      </c>
      <c r="C11" s="45">
        <v>1.0320594242406544</v>
      </c>
    </row>
    <row r="12" spans="1:3" x14ac:dyDescent="0.3">
      <c r="A12" s="43" t="s">
        <v>43</v>
      </c>
      <c r="B12" s="44">
        <v>0</v>
      </c>
      <c r="C12" s="45">
        <v>1.0008121069200384</v>
      </c>
    </row>
    <row r="13" spans="1:3" x14ac:dyDescent="0.3">
      <c r="A13" s="43" t="s">
        <v>44</v>
      </c>
      <c r="B13" s="44">
        <v>0</v>
      </c>
      <c r="C13" s="45">
        <v>1.0008121069200384</v>
      </c>
    </row>
    <row r="14" spans="1:3" x14ac:dyDescent="0.3">
      <c r="A14" s="43" t="s">
        <v>45</v>
      </c>
      <c r="B14" s="44">
        <v>258.84000000000003</v>
      </c>
      <c r="C14" s="45">
        <v>1.1187108392053828</v>
      </c>
    </row>
    <row r="15" spans="1:3" x14ac:dyDescent="0.3">
      <c r="A15" s="43" t="s">
        <v>46</v>
      </c>
      <c r="B15" s="44">
        <v>227.16000000000003</v>
      </c>
      <c r="C15" s="45">
        <v>1.1187108392053828</v>
      </c>
    </row>
    <row r="16" spans="1:3" x14ac:dyDescent="0.3">
      <c r="A16" s="43" t="s">
        <v>47</v>
      </c>
      <c r="B16" s="44">
        <v>263.88000000000005</v>
      </c>
      <c r="C16" s="45">
        <v>1.1187108392053828</v>
      </c>
    </row>
    <row r="17" spans="1:3" x14ac:dyDescent="0.3">
      <c r="A17" s="43" t="s">
        <v>48</v>
      </c>
      <c r="B17" s="44">
        <v>231.12000000000003</v>
      </c>
      <c r="C17" s="45">
        <v>1.1187108392053828</v>
      </c>
    </row>
    <row r="18" spans="1:3" x14ac:dyDescent="0.3">
      <c r="A18" s="43" t="s">
        <v>49</v>
      </c>
      <c r="B18" s="44">
        <v>351.00000000000006</v>
      </c>
      <c r="C18" s="45">
        <v>1.1187108392053828</v>
      </c>
    </row>
    <row r="19" spans="1:3" x14ac:dyDescent="0.3">
      <c r="A19" s="43" t="s">
        <v>50</v>
      </c>
      <c r="B19" s="44">
        <v>207.36</v>
      </c>
      <c r="C19" s="45">
        <v>1.1187108392053828</v>
      </c>
    </row>
    <row r="20" spans="1:3" x14ac:dyDescent="0.3">
      <c r="A20" s="43" t="s">
        <v>51</v>
      </c>
      <c r="B20" s="44">
        <v>278.64000000000004</v>
      </c>
      <c r="C20" s="45">
        <v>1.1187108392053828</v>
      </c>
    </row>
    <row r="21" spans="1:3" x14ac:dyDescent="0.3">
      <c r="A21" s="43" t="s">
        <v>52</v>
      </c>
      <c r="B21" s="44">
        <v>263.88000000000005</v>
      </c>
      <c r="C21" s="45">
        <v>1.1187108392053828</v>
      </c>
    </row>
    <row r="22" spans="1:3" x14ac:dyDescent="0.3">
      <c r="A22" s="43" t="s">
        <v>53</v>
      </c>
      <c r="B22" s="44">
        <v>263.88000000000005</v>
      </c>
      <c r="C22" s="45">
        <v>1.1187108392053828</v>
      </c>
    </row>
    <row r="23" spans="1:3" x14ac:dyDescent="0.3">
      <c r="A23" s="43" t="s">
        <v>54</v>
      </c>
      <c r="B23" s="44">
        <v>353.88000000000005</v>
      </c>
      <c r="C23" s="45">
        <v>1.0023608529460037</v>
      </c>
    </row>
    <row r="24" spans="1:3" x14ac:dyDescent="0.3">
      <c r="A24" s="43" t="s">
        <v>55</v>
      </c>
      <c r="B24" s="44">
        <v>363.6</v>
      </c>
      <c r="C24" s="45">
        <v>1.0023608529460037</v>
      </c>
    </row>
    <row r="25" spans="1:3" x14ac:dyDescent="0.3">
      <c r="A25" s="43" t="s">
        <v>56</v>
      </c>
      <c r="B25" s="44">
        <v>0</v>
      </c>
      <c r="C25" s="45">
        <v>1.0008121069200384</v>
      </c>
    </row>
    <row r="26" spans="1:3" x14ac:dyDescent="0.3">
      <c r="A26" s="43" t="s">
        <v>57</v>
      </c>
      <c r="B26" s="44">
        <v>290.52000000000004</v>
      </c>
      <c r="C26" s="45">
        <v>1.0023608529460037</v>
      </c>
    </row>
    <row r="27" spans="1:3" x14ac:dyDescent="0.3">
      <c r="A27" s="43" t="s">
        <v>58</v>
      </c>
      <c r="B27" s="44">
        <v>385.20000000000005</v>
      </c>
      <c r="C27" s="45">
        <v>1.0023608529460037</v>
      </c>
    </row>
    <row r="28" spans="1:3" x14ac:dyDescent="0.3">
      <c r="A28" s="43" t="s">
        <v>59</v>
      </c>
      <c r="B28" s="44">
        <v>340.56000000000006</v>
      </c>
      <c r="C28" s="45">
        <v>1.0023608529460037</v>
      </c>
    </row>
    <row r="29" spans="1:3" x14ac:dyDescent="0.3">
      <c r="A29" s="43" t="s">
        <v>60</v>
      </c>
      <c r="B29" s="44">
        <v>351.00000000000006</v>
      </c>
      <c r="C29" s="45">
        <v>1.0023608529460037</v>
      </c>
    </row>
    <row r="30" spans="1:3" x14ac:dyDescent="0.3">
      <c r="A30" s="43" t="s">
        <v>61</v>
      </c>
      <c r="B30" s="44">
        <v>345.96000000000004</v>
      </c>
      <c r="C30" s="45">
        <v>1.0023608529460037</v>
      </c>
    </row>
    <row r="31" spans="1:3" x14ac:dyDescent="0.3">
      <c r="A31" s="43" t="s">
        <v>62</v>
      </c>
      <c r="B31" s="44">
        <v>340.56000000000006</v>
      </c>
      <c r="C31" s="45">
        <v>1.0023608529460037</v>
      </c>
    </row>
    <row r="32" spans="1:3" x14ac:dyDescent="0.3">
      <c r="A32" s="43" t="s">
        <v>63</v>
      </c>
      <c r="B32" s="44">
        <v>514.80000000000007</v>
      </c>
      <c r="C32" s="45">
        <v>1.0000437657748948</v>
      </c>
    </row>
    <row r="33" spans="1:4" x14ac:dyDescent="0.3">
      <c r="A33" s="43" t="s">
        <v>64</v>
      </c>
      <c r="B33" s="44">
        <v>936.00000000000011</v>
      </c>
      <c r="C33" s="45">
        <v>1.1020923472909578</v>
      </c>
    </row>
    <row r="34" spans="1:4" x14ac:dyDescent="0.3">
      <c r="A34" s="43" t="s">
        <v>65</v>
      </c>
      <c r="B34" s="44">
        <v>159.84</v>
      </c>
      <c r="C34" s="45">
        <v>1.1020923472909578</v>
      </c>
    </row>
    <row r="35" spans="1:4" x14ac:dyDescent="0.3">
      <c r="A35" s="43" t="s">
        <v>66</v>
      </c>
      <c r="B35" s="44">
        <v>655.20000000000005</v>
      </c>
      <c r="C35" s="45">
        <v>1.1020923472909578</v>
      </c>
    </row>
    <row r="36" spans="1:4" x14ac:dyDescent="0.3">
      <c r="A36" s="43" t="s">
        <v>67</v>
      </c>
      <c r="B36" s="44">
        <v>385.20000000000005</v>
      </c>
      <c r="C36" s="45">
        <v>0.99999999999999978</v>
      </c>
    </row>
    <row r="37" spans="1:4" x14ac:dyDescent="0.3">
      <c r="A37" s="43" t="s">
        <v>68</v>
      </c>
      <c r="B37" s="44">
        <v>381.6</v>
      </c>
      <c r="C37" s="45">
        <v>0.99999999999999978</v>
      </c>
    </row>
    <row r="38" spans="1:4" ht="27" x14ac:dyDescent="0.45">
      <c r="A38" s="8" t="s">
        <v>69</v>
      </c>
    </row>
    <row r="40" spans="1:4" ht="82.5" x14ac:dyDescent="0.3">
      <c r="A40" s="46" t="s">
        <v>78</v>
      </c>
      <c r="B40" s="46" t="s">
        <v>109</v>
      </c>
      <c r="C40" s="46" t="s">
        <v>110</v>
      </c>
      <c r="D40" s="46" t="s">
        <v>111</v>
      </c>
    </row>
    <row r="41" spans="1:4" ht="15" customHeight="1" x14ac:dyDescent="0.3">
      <c r="A41" s="47" t="s">
        <v>80</v>
      </c>
      <c r="B41" s="53">
        <v>4654.58</v>
      </c>
      <c r="C41" s="53">
        <v>7583.86</v>
      </c>
      <c r="D41" s="53">
        <v>11742.55</v>
      </c>
    </row>
    <row r="42" spans="1:4" ht="15.6" customHeight="1" x14ac:dyDescent="0.3">
      <c r="A42" s="47" t="s">
        <v>81</v>
      </c>
      <c r="B42" s="53">
        <v>3838.4</v>
      </c>
      <c r="C42" s="53">
        <v>6443.27</v>
      </c>
      <c r="D42" s="53">
        <v>12502.88</v>
      </c>
    </row>
    <row r="43" spans="1:4" ht="15" customHeight="1" x14ac:dyDescent="0.3">
      <c r="A43" s="47" t="s">
        <v>82</v>
      </c>
      <c r="B43" s="53">
        <v>3754.16</v>
      </c>
      <c r="C43" s="53">
        <v>2956.74</v>
      </c>
      <c r="D43" s="53">
        <v>3823.72</v>
      </c>
    </row>
    <row r="44" spans="1:4" ht="15.6" customHeight="1" x14ac:dyDescent="0.3">
      <c r="A44" s="47" t="s">
        <v>83</v>
      </c>
      <c r="B44" s="53">
        <v>4216.25</v>
      </c>
      <c r="C44" s="53">
        <v>5062.84</v>
      </c>
      <c r="D44" s="53">
        <v>9951.7199999999993</v>
      </c>
    </row>
    <row r="45" spans="1:4" ht="15" customHeight="1" x14ac:dyDescent="0.3">
      <c r="A45" s="47" t="s">
        <v>84</v>
      </c>
      <c r="B45" s="53">
        <v>5328.79</v>
      </c>
      <c r="C45" s="53">
        <v>2561.23</v>
      </c>
      <c r="D45" s="53">
        <v>5484.02</v>
      </c>
    </row>
    <row r="46" spans="1:4" ht="15.6" customHeight="1" x14ac:dyDescent="0.3">
      <c r="A46" s="47" t="s">
        <v>85</v>
      </c>
      <c r="B46" s="53">
        <v>3206.9</v>
      </c>
      <c r="C46" s="53">
        <v>8567.7999999999993</v>
      </c>
      <c r="D46" s="53">
        <v>11458.61</v>
      </c>
    </row>
    <row r="47" spans="1:4" ht="15" customHeight="1" x14ac:dyDescent="0.3">
      <c r="A47" s="47" t="s">
        <v>86</v>
      </c>
      <c r="B47" s="53">
        <v>3927.4</v>
      </c>
      <c r="C47" s="53">
        <v>5571.89</v>
      </c>
      <c r="D47" s="53">
        <v>12060.06</v>
      </c>
    </row>
    <row r="48" spans="1:4" ht="15.6" customHeight="1" x14ac:dyDescent="0.3">
      <c r="A48" s="47" t="s">
        <v>87</v>
      </c>
      <c r="B48" s="53">
        <v>3225.8</v>
      </c>
      <c r="C48" s="53">
        <v>9673.39</v>
      </c>
      <c r="D48" s="53">
        <v>10202.56</v>
      </c>
    </row>
    <row r="49" spans="1:4" ht="15" customHeight="1" x14ac:dyDescent="0.3">
      <c r="A49" s="47" t="s">
        <v>88</v>
      </c>
      <c r="B49" s="53">
        <v>8309.44</v>
      </c>
      <c r="C49" s="53">
        <v>7980.9</v>
      </c>
      <c r="D49" s="53">
        <v>17598.05</v>
      </c>
    </row>
    <row r="50" spans="1:4" ht="15.6" customHeight="1" x14ac:dyDescent="0.3">
      <c r="A50" s="47" t="s">
        <v>89</v>
      </c>
      <c r="B50" s="53">
        <v>5314.94</v>
      </c>
      <c r="C50" s="53">
        <v>5973.06</v>
      </c>
      <c r="D50" s="53">
        <v>7554.68</v>
      </c>
    </row>
    <row r="51" spans="1:4" ht="15" customHeight="1" x14ac:dyDescent="0.3">
      <c r="A51" s="47" t="s">
        <v>90</v>
      </c>
      <c r="B51" s="53">
        <v>3134.18</v>
      </c>
      <c r="C51" s="53">
        <v>7242.33</v>
      </c>
      <c r="D51" s="53">
        <v>9685.01</v>
      </c>
    </row>
    <row r="52" spans="1:4" ht="15.6" customHeight="1" x14ac:dyDescent="0.3">
      <c r="A52" s="47" t="s">
        <v>91</v>
      </c>
      <c r="B52" s="53">
        <v>3738.15</v>
      </c>
      <c r="C52" s="53" t="s">
        <v>79</v>
      </c>
      <c r="D52" s="53" t="s">
        <v>79</v>
      </c>
    </row>
    <row r="53" spans="1:4" ht="15" customHeight="1" x14ac:dyDescent="0.3">
      <c r="A53" s="47" t="s">
        <v>92</v>
      </c>
      <c r="B53" s="53">
        <v>2816.84</v>
      </c>
      <c r="C53" s="53">
        <v>8670.0300000000007</v>
      </c>
      <c r="D53" s="53">
        <v>10150.66</v>
      </c>
    </row>
    <row r="54" spans="1:4" ht="15.6" customHeight="1" x14ac:dyDescent="0.3">
      <c r="A54" s="47" t="s">
        <v>93</v>
      </c>
      <c r="B54" s="53">
        <v>4304.29</v>
      </c>
      <c r="C54" s="53">
        <v>9642.4</v>
      </c>
      <c r="D54" s="53">
        <v>11158.54</v>
      </c>
    </row>
    <row r="55" spans="1:4" ht="15" customHeight="1" x14ac:dyDescent="0.3">
      <c r="A55" s="47" t="s">
        <v>94</v>
      </c>
      <c r="B55" s="53">
        <v>2523.44</v>
      </c>
      <c r="C55" s="53">
        <v>4347.7</v>
      </c>
      <c r="D55" s="53">
        <v>7826.44</v>
      </c>
    </row>
    <row r="56" spans="1:4" ht="15.6" customHeight="1" x14ac:dyDescent="0.3">
      <c r="A56" s="47" t="s">
        <v>95</v>
      </c>
      <c r="B56" s="53">
        <v>1905.04</v>
      </c>
      <c r="C56" s="53">
        <v>7867.61</v>
      </c>
      <c r="D56" s="53">
        <v>9414.1299999999992</v>
      </c>
    </row>
    <row r="57" spans="1:4" ht="15" customHeight="1" x14ac:dyDescent="0.3">
      <c r="A57" s="47" t="s">
        <v>96</v>
      </c>
      <c r="B57" s="53">
        <v>2226.3200000000002</v>
      </c>
      <c r="C57" s="53">
        <v>7031.34</v>
      </c>
      <c r="D57" s="53">
        <v>7165.31</v>
      </c>
    </row>
    <row r="58" spans="1:4" ht="15.6" customHeight="1" x14ac:dyDescent="0.3">
      <c r="A58" s="47" t="s">
        <v>97</v>
      </c>
      <c r="B58" s="53">
        <v>3564.2</v>
      </c>
      <c r="C58" s="53">
        <v>7169.8</v>
      </c>
      <c r="D58" s="53">
        <v>18797.650000000001</v>
      </c>
    </row>
    <row r="59" spans="1:4" ht="15" customHeight="1" x14ac:dyDescent="0.3">
      <c r="A59" s="47" t="s">
        <v>98</v>
      </c>
      <c r="B59" s="53">
        <v>4199.3100000000004</v>
      </c>
      <c r="C59" s="53">
        <v>925.5</v>
      </c>
      <c r="D59" s="53">
        <v>1392.58</v>
      </c>
    </row>
    <row r="60" spans="1:4" ht="15.6" customHeight="1" x14ac:dyDescent="0.3">
      <c r="A60" s="47" t="s">
        <v>99</v>
      </c>
      <c r="B60" s="53">
        <v>2948.68</v>
      </c>
      <c r="C60" s="53">
        <v>5577.07</v>
      </c>
      <c r="D60" s="53">
        <v>7808.56</v>
      </c>
    </row>
    <row r="61" spans="1:4" ht="15" customHeight="1" x14ac:dyDescent="0.3">
      <c r="A61" s="47" t="s">
        <v>100</v>
      </c>
      <c r="B61" s="53">
        <v>2016.41</v>
      </c>
      <c r="C61" s="53">
        <v>7700.8</v>
      </c>
      <c r="D61" s="53">
        <v>9049.61</v>
      </c>
    </row>
    <row r="62" spans="1:4" ht="15.6" customHeight="1" x14ac:dyDescent="0.3">
      <c r="A62" s="47" t="s">
        <v>101</v>
      </c>
      <c r="B62" s="53">
        <v>3187.76</v>
      </c>
      <c r="C62" s="53">
        <v>809.58</v>
      </c>
      <c r="D62" s="53">
        <v>1158.78</v>
      </c>
    </row>
    <row r="63" spans="1:4" ht="15" customHeight="1" x14ac:dyDescent="0.3">
      <c r="A63" s="47" t="s">
        <v>102</v>
      </c>
      <c r="B63" s="53">
        <v>1729.78</v>
      </c>
      <c r="C63" s="53">
        <v>5705.91</v>
      </c>
      <c r="D63" s="53">
        <v>6344.9</v>
      </c>
    </row>
    <row r="64" spans="1:4" ht="15.6" customHeight="1" x14ac:dyDescent="0.3">
      <c r="A64" s="47" t="s">
        <v>103</v>
      </c>
      <c r="B64" s="53">
        <v>2697.64</v>
      </c>
      <c r="C64" s="53">
        <v>5824.78</v>
      </c>
      <c r="D64" s="53">
        <v>6776.09</v>
      </c>
    </row>
    <row r="65" spans="1:4" ht="15" customHeight="1" x14ac:dyDescent="0.3">
      <c r="A65" s="47" t="s">
        <v>104</v>
      </c>
      <c r="B65" s="53">
        <v>3717.77</v>
      </c>
      <c r="C65" s="53">
        <v>6125.92</v>
      </c>
      <c r="D65" s="53">
        <v>8068.41</v>
      </c>
    </row>
    <row r="66" spans="1:4" ht="15.6" customHeight="1" x14ac:dyDescent="0.3">
      <c r="A66" s="47" t="s">
        <v>105</v>
      </c>
      <c r="B66" s="53">
        <v>3889.06</v>
      </c>
      <c r="C66" s="53">
        <v>2398.6999999999998</v>
      </c>
      <c r="D66" s="53">
        <v>3543.4</v>
      </c>
    </row>
    <row r="67" spans="1:4" ht="16.5" x14ac:dyDescent="0.3">
      <c r="A67" s="47" t="s">
        <v>106</v>
      </c>
      <c r="B67" s="53">
        <v>8268.64</v>
      </c>
      <c r="C67" s="53">
        <v>7219.05</v>
      </c>
      <c r="D67" s="53">
        <v>14843.62</v>
      </c>
    </row>
    <row r="68" spans="1:4" x14ac:dyDescent="0.3">
      <c r="A68" s="77" t="s">
        <v>112</v>
      </c>
      <c r="B68" s="77"/>
      <c r="C68" s="77"/>
      <c r="D68" s="77"/>
    </row>
    <row r="69" spans="1:4" x14ac:dyDescent="0.3">
      <c r="A69" s="77" t="s">
        <v>113</v>
      </c>
      <c r="B69" s="77"/>
      <c r="C69" s="77"/>
      <c r="D69" s="77"/>
    </row>
    <row r="71" spans="1:4" ht="33" x14ac:dyDescent="0.3">
      <c r="A71" s="48" t="s">
        <v>114</v>
      </c>
      <c r="B71" s="48" t="s">
        <v>115</v>
      </c>
      <c r="C71" s="49" t="s">
        <v>70</v>
      </c>
    </row>
    <row r="72" spans="1:4" ht="16.5" x14ac:dyDescent="0.3">
      <c r="A72" s="50" t="s">
        <v>35</v>
      </c>
      <c r="B72" s="51" t="s">
        <v>71</v>
      </c>
      <c r="C72" s="52">
        <v>2.3E-2</v>
      </c>
    </row>
    <row r="73" spans="1:4" ht="33" x14ac:dyDescent="0.3">
      <c r="A73" s="50" t="s">
        <v>35</v>
      </c>
      <c r="B73" s="51" t="s">
        <v>72</v>
      </c>
      <c r="C73" s="52">
        <v>3.5000000000000003E-2</v>
      </c>
    </row>
    <row r="74" spans="1:4" ht="16.5" x14ac:dyDescent="0.3">
      <c r="A74" s="50" t="s">
        <v>73</v>
      </c>
      <c r="B74" s="51" t="s">
        <v>71</v>
      </c>
      <c r="C74" s="52">
        <v>0.02</v>
      </c>
    </row>
    <row r="75" spans="1:4" ht="33" x14ac:dyDescent="0.3">
      <c r="A75" s="50" t="s">
        <v>73</v>
      </c>
      <c r="B75" s="51" t="s">
        <v>72</v>
      </c>
      <c r="C75" s="52">
        <v>0.03</v>
      </c>
    </row>
    <row r="76" spans="1:4" ht="16.5" x14ac:dyDescent="0.3">
      <c r="A76" s="50" t="s">
        <v>74</v>
      </c>
      <c r="B76" s="51" t="s">
        <v>71</v>
      </c>
      <c r="C76" s="52">
        <v>3.4000000000000002E-2</v>
      </c>
    </row>
    <row r="77" spans="1:4" ht="33" x14ac:dyDescent="0.3">
      <c r="A77" s="50" t="s">
        <v>74</v>
      </c>
      <c r="B77" s="51" t="s">
        <v>72</v>
      </c>
      <c r="C77" s="52">
        <v>3.5999999999999997E-2</v>
      </c>
    </row>
    <row r="80" spans="1:4" ht="16.5" hidden="1" x14ac:dyDescent="0.3">
      <c r="A80" s="50" t="s">
        <v>35</v>
      </c>
    </row>
    <row r="81" spans="1:1" ht="16.5" hidden="1" x14ac:dyDescent="0.3">
      <c r="A81" s="50" t="s">
        <v>73</v>
      </c>
    </row>
    <row r="82" spans="1:1" ht="16.5" hidden="1" x14ac:dyDescent="0.3">
      <c r="A82" s="50" t="s">
        <v>74</v>
      </c>
    </row>
  </sheetData>
  <sortState xmlns:xlrd2="http://schemas.microsoft.com/office/spreadsheetml/2017/richdata2" ref="A3:C37">
    <sortCondition ref="A3:A37"/>
  </sortState>
  <mergeCells count="2">
    <mergeCell ref="A68:D68"/>
    <mergeCell ref="A69:D69"/>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election activeCell="B3" sqref="B3"/>
    </sheetView>
  </sheetViews>
  <sheetFormatPr defaultColWidth="11.5546875" defaultRowHeight="15.75" x14ac:dyDescent="0.3"/>
  <cols>
    <col min="1" max="1" width="29.6640625" customWidth="1"/>
    <col min="2" max="3" width="16.44140625" customWidth="1"/>
    <col min="4" max="4" width="13" customWidth="1"/>
  </cols>
  <sheetData>
    <row r="1" spans="1:3" ht="27" x14ac:dyDescent="0.45">
      <c r="A1" s="8" t="s">
        <v>31</v>
      </c>
    </row>
    <row r="2" spans="1:3" ht="33" x14ac:dyDescent="0.35">
      <c r="A2" s="9" t="s">
        <v>32</v>
      </c>
      <c r="B2" s="10" t="s">
        <v>33</v>
      </c>
      <c r="C2" s="10" t="s">
        <v>34</v>
      </c>
    </row>
    <row r="3" spans="1:3" x14ac:dyDescent="0.3">
      <c r="A3" s="43" t="s">
        <v>35</v>
      </c>
      <c r="B3" s="18"/>
      <c r="C3" s="28"/>
    </row>
    <row r="4" spans="1:3" x14ac:dyDescent="0.3">
      <c r="A4" s="43" t="s">
        <v>36</v>
      </c>
      <c r="B4" s="18"/>
      <c r="C4" s="28"/>
    </row>
    <row r="5" spans="1:3" x14ac:dyDescent="0.3">
      <c r="A5" s="43" t="s">
        <v>7</v>
      </c>
      <c r="B5" s="18"/>
      <c r="C5" s="28"/>
    </row>
    <row r="6" spans="1:3" x14ac:dyDescent="0.3">
      <c r="A6" s="43" t="s">
        <v>37</v>
      </c>
      <c r="B6" s="18"/>
      <c r="C6" s="28"/>
    </row>
    <row r="7" spans="1:3" x14ac:dyDescent="0.3">
      <c r="A7" s="43" t="s">
        <v>38</v>
      </c>
      <c r="B7" s="18"/>
      <c r="C7" s="28"/>
    </row>
    <row r="8" spans="1:3" x14ac:dyDescent="0.3">
      <c r="A8" s="43" t="s">
        <v>39</v>
      </c>
      <c r="B8" s="18"/>
      <c r="C8" s="28"/>
    </row>
    <row r="9" spans="1:3" x14ac:dyDescent="0.3">
      <c r="A9" s="43" t="s">
        <v>40</v>
      </c>
      <c r="B9" s="18"/>
      <c r="C9" s="28"/>
    </row>
    <row r="10" spans="1:3" x14ac:dyDescent="0.3">
      <c r="A10" s="43" t="s">
        <v>41</v>
      </c>
      <c r="B10" s="18"/>
      <c r="C10" s="28"/>
    </row>
    <row r="11" spans="1:3" x14ac:dyDescent="0.3">
      <c r="A11" s="43" t="s">
        <v>42</v>
      </c>
      <c r="B11" s="18"/>
      <c r="C11" s="28"/>
    </row>
    <row r="12" spans="1:3" x14ac:dyDescent="0.3">
      <c r="A12" s="43" t="s">
        <v>43</v>
      </c>
      <c r="B12" s="18"/>
      <c r="C12" s="28"/>
    </row>
    <row r="13" spans="1:3" x14ac:dyDescent="0.3">
      <c r="A13" s="43" t="s">
        <v>44</v>
      </c>
      <c r="B13" s="18"/>
      <c r="C13" s="28"/>
    </row>
    <row r="14" spans="1:3" x14ac:dyDescent="0.3">
      <c r="A14" s="43" t="s">
        <v>45</v>
      </c>
      <c r="B14" s="18"/>
      <c r="C14" s="28"/>
    </row>
    <row r="15" spans="1:3" x14ac:dyDescent="0.3">
      <c r="A15" s="43" t="s">
        <v>46</v>
      </c>
      <c r="B15" s="18"/>
      <c r="C15" s="28"/>
    </row>
    <row r="16" spans="1:3" x14ac:dyDescent="0.3">
      <c r="A16" s="43" t="s">
        <v>47</v>
      </c>
      <c r="B16" s="18"/>
      <c r="C16" s="28"/>
    </row>
    <row r="17" spans="1:3" x14ac:dyDescent="0.3">
      <c r="A17" s="43" t="s">
        <v>48</v>
      </c>
      <c r="B17" s="18"/>
      <c r="C17" s="28"/>
    </row>
    <row r="18" spans="1:3" x14ac:dyDescent="0.3">
      <c r="A18" s="43" t="s">
        <v>49</v>
      </c>
      <c r="B18" s="18"/>
      <c r="C18" s="28"/>
    </row>
    <row r="19" spans="1:3" x14ac:dyDescent="0.3">
      <c r="A19" s="43" t="s">
        <v>50</v>
      </c>
      <c r="B19" s="18"/>
      <c r="C19" s="28"/>
    </row>
    <row r="20" spans="1:3" x14ac:dyDescent="0.3">
      <c r="A20" s="43" t="s">
        <v>51</v>
      </c>
      <c r="B20" s="18"/>
      <c r="C20" s="28"/>
    </row>
    <row r="21" spans="1:3" x14ac:dyDescent="0.3">
      <c r="A21" s="43" t="s">
        <v>52</v>
      </c>
      <c r="B21" s="18"/>
      <c r="C21" s="28"/>
    </row>
    <row r="22" spans="1:3" x14ac:dyDescent="0.3">
      <c r="A22" s="43" t="s">
        <v>53</v>
      </c>
      <c r="B22" s="18"/>
      <c r="C22" s="28"/>
    </row>
    <row r="23" spans="1:3" x14ac:dyDescent="0.3">
      <c r="A23" s="43" t="s">
        <v>54</v>
      </c>
      <c r="B23" s="18"/>
      <c r="C23" s="28"/>
    </row>
    <row r="24" spans="1:3" x14ac:dyDescent="0.3">
      <c r="A24" s="43" t="s">
        <v>55</v>
      </c>
      <c r="B24" s="18"/>
      <c r="C24" s="28"/>
    </row>
    <row r="25" spans="1:3" x14ac:dyDescent="0.3">
      <c r="A25" s="43" t="s">
        <v>56</v>
      </c>
      <c r="B25" s="18"/>
      <c r="C25" s="28"/>
    </row>
    <row r="26" spans="1:3" x14ac:dyDescent="0.3">
      <c r="A26" s="43" t="s">
        <v>57</v>
      </c>
      <c r="B26" s="18"/>
      <c r="C26" s="28"/>
    </row>
    <row r="27" spans="1:3" x14ac:dyDescent="0.3">
      <c r="A27" s="43" t="s">
        <v>58</v>
      </c>
      <c r="B27" s="18"/>
      <c r="C27" s="28"/>
    </row>
    <row r="28" spans="1:3" x14ac:dyDescent="0.3">
      <c r="A28" s="43" t="s">
        <v>59</v>
      </c>
      <c r="B28" s="18"/>
      <c r="C28" s="28"/>
    </row>
    <row r="29" spans="1:3" x14ac:dyDescent="0.3">
      <c r="A29" s="43" t="s">
        <v>60</v>
      </c>
      <c r="B29" s="18"/>
      <c r="C29" s="28"/>
    </row>
    <row r="30" spans="1:3" x14ac:dyDescent="0.3">
      <c r="A30" s="43" t="s">
        <v>61</v>
      </c>
      <c r="B30" s="18"/>
      <c r="C30" s="28"/>
    </row>
    <row r="31" spans="1:3" x14ac:dyDescent="0.3">
      <c r="A31" s="43" t="s">
        <v>62</v>
      </c>
      <c r="B31" s="18"/>
      <c r="C31" s="28"/>
    </row>
    <row r="32" spans="1:3" x14ac:dyDescent="0.3">
      <c r="A32" s="43" t="s">
        <v>63</v>
      </c>
      <c r="B32" s="18"/>
      <c r="C32" s="28"/>
    </row>
    <row r="33" spans="1:3" x14ac:dyDescent="0.3">
      <c r="A33" s="43" t="s">
        <v>64</v>
      </c>
      <c r="B33" s="18"/>
      <c r="C33" s="28"/>
    </row>
    <row r="34" spans="1:3" x14ac:dyDescent="0.3">
      <c r="A34" s="43" t="s">
        <v>65</v>
      </c>
      <c r="B34" s="18"/>
      <c r="C34" s="28"/>
    </row>
    <row r="35" spans="1:3" x14ac:dyDescent="0.3">
      <c r="A35" s="43" t="s">
        <v>66</v>
      </c>
      <c r="B35" s="18"/>
      <c r="C35" s="28"/>
    </row>
    <row r="36" spans="1:3" x14ac:dyDescent="0.3">
      <c r="A36" s="43" t="s">
        <v>67</v>
      </c>
      <c r="B36" s="18"/>
      <c r="C36" s="28"/>
    </row>
    <row r="37" spans="1:3" x14ac:dyDescent="0.3">
      <c r="A37" s="43" t="s">
        <v>68</v>
      </c>
      <c r="B37" s="18"/>
      <c r="C37" s="28"/>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0A0DA8F2-02E3-4513-8BDA-35F160FD365A}">
  <ds:schemaRefs>
    <ds:schemaRef ds:uri="http://schemas.microsoft.com/office/2006/metadata/properties"/>
    <ds:schemaRef ds:uri="http://schemas.microsoft.com/office/infopath/2007/PartnerControls"/>
    <ds:schemaRef ds:uri="805189cf-fef7-433e-a29b-789f2148ed27"/>
    <ds:schemaRef ds:uri="0785da67-c744-4911-81db-2ead95452af7"/>
  </ds:schemaRefs>
</ds:datastoreItem>
</file>

<file path=customXml/itemProps3.xml><?xml version="1.0" encoding="utf-8"?>
<ds:datastoreItem xmlns:ds="http://schemas.openxmlformats.org/officeDocument/2006/customXml" ds:itemID="{32B89D1D-38C1-4ED7-996B-E1F3AA4A7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Calculation</vt:lpstr>
      <vt:lpstr>conversion_factor</vt:lpstr>
      <vt:lpstr>country_for_saving</vt:lpstr>
      <vt:lpstr>final_end_use</vt:lpstr>
      <vt:lpstr>type_of_feedback</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Vartotojas1</cp:lastModifiedBy>
  <cp:revision/>
  <dcterms:created xsi:type="dcterms:W3CDTF">2020-10-11T17:50:14Z</dcterms:created>
  <dcterms:modified xsi:type="dcterms:W3CDTF">2023-03-29T09:26:17Z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WorkbookGuid">
    <vt:lpwstr>e605dcf2-abc2-4ac9-8cf5-ae52944fe8a5</vt:lpwstr>
  </property>
</Properties>
</file>