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Elektrinės transporto priemonės/"/>
    </mc:Choice>
  </mc:AlternateContent>
  <xr:revisionPtr revIDLastSave="5" documentId="11_DC5ACA7659C72E9D4629FEDC66D56EEA12C7FE0B" xr6:coauthVersionLast="47" xr6:coauthVersionMax="47" xr10:uidLastSave="{4F4B0368-DCDB-406A-8B1D-FB78C37A1325}"/>
  <workbookProtection workbookAlgorithmName="SHA-512" workbookHashValue="TZdnjwgWbp1GXc6c1PP2y0RCXODeIQS2wlTQOmQ4qRrba8CoH+d2h4OQy6uJNEd0HRDQtpotXZrMUh8C2oThUg==" workbookSaltValue="xMQK9MGT9aFlQNYnl7V1Bw==" workbookSpinCount="100000" lockStructure="1"/>
  <bookViews>
    <workbookView xWindow="1200" yWindow="2205" windowWidth="10500" windowHeight="11385" xr2:uid="{00000000-000D-0000-FFFF-FFFF00000000}"/>
  </bookViews>
  <sheets>
    <sheet name="Calculation" sheetId="6" r:id="rId1"/>
    <sheet name="EU Values" sheetId="7" state="veryHidden" r:id="rId2"/>
    <sheet name="National Values" sheetId="9"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6" l="1"/>
  <c r="E23" i="6"/>
  <c r="E22" i="6"/>
  <c r="C46" i="6" l="1"/>
  <c r="C45" i="6"/>
  <c r="E46" i="6" l="1"/>
  <c r="E45" i="6"/>
  <c r="F18" i="6"/>
  <c r="D18" i="6"/>
  <c r="F17" i="6"/>
  <c r="D17" i="6"/>
  <c r="C47" i="6" l="1"/>
  <c r="E47" i="6"/>
  <c r="C48" i="6"/>
  <c r="E48" i="6"/>
  <c r="F16" i="6"/>
  <c r="D16" i="6"/>
</calcChain>
</file>

<file path=xl/sharedStrings.xml><?xml version="1.0" encoding="utf-8"?>
<sst xmlns="http://schemas.openxmlformats.org/spreadsheetml/2006/main" count="202" uniqueCount="132">
  <si>
    <t>Unit</t>
  </si>
  <si>
    <t>Parameter explanation</t>
  </si>
  <si>
    <t>n</t>
  </si>
  <si>
    <t>-</t>
  </si>
  <si>
    <t>kWh/a</t>
  </si>
  <si>
    <t>share</t>
  </si>
  <si>
    <t>Conversion factors</t>
  </si>
  <si>
    <t>Natural gas liquids</t>
  </si>
  <si>
    <t>Motor gasoline</t>
  </si>
  <si>
    <t>Kerosene (other than jet kerosene)</t>
  </si>
  <si>
    <t>Gas/Diesel oil</t>
  </si>
  <si>
    <t>Residual fuel oil</t>
  </si>
  <si>
    <t>Liquefied petroleum gases</t>
  </si>
  <si>
    <t>Naphtha</t>
  </si>
  <si>
    <t>Petroleum coke</t>
  </si>
  <si>
    <t>Refinery gas</t>
  </si>
  <si>
    <t>White spirit and SBP</t>
  </si>
  <si>
    <t>Other petroleum products</t>
  </si>
  <si>
    <t>Anthracite</t>
  </si>
  <si>
    <t>Coking coal</t>
  </si>
  <si>
    <t>Other bituminous coal</t>
  </si>
  <si>
    <t>Sub-bituminous coal</t>
  </si>
  <si>
    <t>Lignite</t>
  </si>
  <si>
    <t>Oil shale and tar sands</t>
  </si>
  <si>
    <t>Patent fuel</t>
  </si>
  <si>
    <t>Coke oven coke and lignite coke</t>
  </si>
  <si>
    <t>Coal tar</t>
  </si>
  <si>
    <t>Coke oven gas</t>
  </si>
  <si>
    <t>Blast furnace gas</t>
  </si>
  <si>
    <t>Oxygen steel furnace gas</t>
  </si>
  <si>
    <t>Natural gas</t>
  </si>
  <si>
    <t>Industrial wastes</t>
  </si>
  <si>
    <t>Peat</t>
  </si>
  <si>
    <t>Wood/wood waste</t>
  </si>
  <si>
    <t>Other primary solid biomass</t>
  </si>
  <si>
    <t>Charcoal</t>
  </si>
  <si>
    <t>Biogasoline</t>
  </si>
  <si>
    <t>Biodiesels</t>
  </si>
  <si>
    <t>Other liquid biofuels</t>
  </si>
  <si>
    <t>Energy Carrier</t>
  </si>
  <si>
    <t>Data Input</t>
  </si>
  <si>
    <t>Indicative Values</t>
  </si>
  <si>
    <t>Article 7 | Total final energy savings (TFES)</t>
  </si>
  <si>
    <t>Article 3 | Total final energy savings (TFES)</t>
  </si>
  <si>
    <t>Calculation formulas</t>
  </si>
  <si>
    <t>factor final to primary [-]</t>
  </si>
  <si>
    <t>Electricity</t>
  </si>
  <si>
    <t>District heat</t>
  </si>
  <si>
    <t>Factor for converting final energy consumption into primary energy consumption</t>
  </si>
  <si>
    <t>Factor for converting energy consumption into greenhouse gas emissions</t>
  </si>
  <si>
    <t>TFES Article 7</t>
  </si>
  <si>
    <t>TFES Article 3</t>
  </si>
  <si>
    <t>Share of energy carriers</t>
  </si>
  <si>
    <t>before implementation</t>
  </si>
  <si>
    <t>after implementation</t>
  </si>
  <si>
    <t>total share</t>
  </si>
  <si>
    <r>
      <t>GHG | Greenhouse gas savings (GHG</t>
    </r>
    <r>
      <rPr>
        <b/>
        <vertAlign val="subscript"/>
        <sz val="12"/>
        <rFont val="Franklin Gothic Book"/>
        <family val="2"/>
        <scheme val="minor"/>
      </rPr>
      <t>sav</t>
    </r>
    <r>
      <rPr>
        <b/>
        <sz val="12"/>
        <rFont val="Franklin Gothic Book"/>
        <family val="2"/>
        <scheme val="minor"/>
      </rPr>
      <t>)</t>
    </r>
  </si>
  <si>
    <r>
      <t>GHG</t>
    </r>
    <r>
      <rPr>
        <vertAlign val="subscript"/>
        <sz val="10"/>
        <color theme="1" tint="0.249977111117893"/>
        <rFont val="Times New Roman"/>
        <family val="1"/>
      </rPr>
      <t>sav</t>
    </r>
  </si>
  <si>
    <t>Total final energy savings for Article 3 calculation</t>
  </si>
  <si>
    <t>Total final energy savings for Article 7 calculation</t>
  </si>
  <si>
    <t>[euro2021]</t>
  </si>
  <si>
    <t>[euro2021/a] </t>
  </si>
  <si>
    <t>[a]</t>
  </si>
  <si>
    <t>Costs related to the action</t>
  </si>
  <si>
    <t>Lifetime</t>
  </si>
  <si>
    <t>Values for savings calculation</t>
  </si>
  <si>
    <r>
      <t>f</t>
    </r>
    <r>
      <rPr>
        <vertAlign val="subscript"/>
        <sz val="11"/>
        <color theme="1" tint="0.249977111117893"/>
        <rFont val="Franklin Gothic Book"/>
        <family val="2"/>
        <scheme val="minor"/>
      </rPr>
      <t>PE, after</t>
    </r>
  </si>
  <si>
    <r>
      <t>f</t>
    </r>
    <r>
      <rPr>
        <vertAlign val="subscript"/>
        <sz val="11"/>
        <color theme="1" tint="0.249977111117893"/>
        <rFont val="Franklin Gothic Book"/>
        <family val="2"/>
        <scheme val="minor"/>
      </rPr>
      <t>GHG, after</t>
    </r>
  </si>
  <si>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</si>
  <si>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GHG, before</t>
    </r>
  </si>
  <si>
    <r>
      <t>emission factor [gCO</t>
    </r>
    <r>
      <rPr>
        <b/>
        <vertAlign val="subscript"/>
        <sz val="11"/>
        <color theme="0"/>
        <rFont val="Franklin Gothic Book"/>
        <family val="2"/>
        <scheme val="minor"/>
      </rPr>
      <t>2</t>
    </r>
    <r>
      <rPr>
        <b/>
        <sz val="11"/>
        <color theme="0"/>
        <rFont val="Franklin Gothic Book"/>
        <family val="2"/>
        <scheme val="minor"/>
      </rPr>
      <t>/kWh]</t>
    </r>
  </si>
  <si>
    <t>Biogas</t>
  </si>
  <si>
    <r>
      <t>f</t>
    </r>
    <r>
      <rPr>
        <vertAlign val="subscript"/>
        <sz val="11"/>
        <color theme="1" tint="0.249977111117893"/>
        <rFont val="Franklin Gothic Book"/>
        <family val="2"/>
        <scheme val="minor"/>
      </rPr>
      <t>BEH</t>
    </r>
  </si>
  <si>
    <t>Factor to consider behavioural effects</t>
  </si>
  <si>
    <t>Electric Vehicles</t>
  </si>
  <si>
    <t>This methodology targets the fuel switching between conventional and electric vehicles. The conventional options include vehicles using diesel, petrol and LNG, as well as hybrid options. The more efficient options include electric vehicles. Therefore, the savings are not only ensured with higher conversion efficiency but also with the ensured fuel switching between the use of fossil fuels and electricity, which is increasingly generated based on renewable resources. Therefore, such fuel switching is able to ensure a reduction of fossil fuel consumption, with the associated primary energy savings and reduction of GHG emissions.
This methodology can be used both for newly purchased vehicles as well as the replacement of another, “conventional” vehicle. Even though the purchase of a new vehicle leads to increased energy consumption, it is assumed that otherwise, a “conventional” vehicle with even higher energy consumption would have been purchased.</t>
  </si>
  <si>
    <t>Reference vehicle</t>
  </si>
  <si>
    <r>
      <t>sFEC</t>
    </r>
    <r>
      <rPr>
        <vertAlign val="subscript"/>
        <sz val="11"/>
        <color theme="1" tint="0.249977111117893"/>
        <rFont val="Franklin Gothic Book (corpo)"/>
      </rPr>
      <t>Ref</t>
    </r>
  </si>
  <si>
    <r>
      <t>sFEC</t>
    </r>
    <r>
      <rPr>
        <vertAlign val="subscript"/>
        <sz val="11"/>
        <color theme="1" tint="0.249977111117893"/>
        <rFont val="Franklin Gothic Book (corpo)"/>
      </rPr>
      <t>Eff</t>
    </r>
  </si>
  <si>
    <t>DT</t>
  </si>
  <si>
    <t>Input energy of appliance before and after implementing the energy saving action</t>
  </si>
  <si>
    <t>Checksum for total share of energy carriers</t>
  </si>
  <si>
    <t>kWh/100 km</t>
  </si>
  <si>
    <t>km/a</t>
  </si>
  <si>
    <t xml:space="preserve">Specific final energy consumption of the reference vehicle </t>
  </si>
  <si>
    <t xml:space="preserve">Number of efficient vehicles purchased </t>
  </si>
  <si>
    <t xml:space="preserve">Specific final energy consumption of the efficient vehicle </t>
  </si>
  <si>
    <t xml:space="preserve">Average yearly distance travelled with the vehicle </t>
  </si>
  <si>
    <t>Calculation results</t>
  </si>
  <si>
    <t>Greenhouse gas savings</t>
  </si>
  <si>
    <r>
      <t>t</t>
    </r>
    <r>
      <rPr>
        <b/>
        <vertAlign val="subscript"/>
        <sz val="10"/>
        <color theme="1" tint="0.249977111117893"/>
        <rFont val="Times New Roman"/>
        <family val="1"/>
      </rPr>
      <t>CO2</t>
    </r>
  </si>
  <si>
    <t>Implementation year</t>
  </si>
  <si>
    <t>Truck</t>
  </si>
  <si>
    <r>
      <t>sFEC</t>
    </r>
    <r>
      <rPr>
        <b/>
        <vertAlign val="subscript"/>
        <sz val="11"/>
        <color rgb="FFFFFFFF"/>
        <rFont val="Franklin Gothic Book (corpo)"/>
      </rPr>
      <t>ref</t>
    </r>
  </si>
  <si>
    <t>Car – Petrol</t>
  </si>
  <si>
    <t>Car – Diesel</t>
  </si>
  <si>
    <t>Car – LPG</t>
  </si>
  <si>
    <t>Car – LNG</t>
  </si>
  <si>
    <t>Car – PHEV</t>
  </si>
  <si>
    <t>Van - Diesel</t>
  </si>
  <si>
    <t>Bus</t>
  </si>
  <si>
    <t>Indicative values depend on the year the action is implemented. Please choose an option for the calculation.</t>
  </si>
  <si>
    <r>
      <t>sFEC</t>
    </r>
    <r>
      <rPr>
        <b/>
        <vertAlign val="subscript"/>
        <sz val="11"/>
        <color rgb="FFFFFFFF"/>
        <rFont val="Franklin Gothic Book"/>
        <family val="2"/>
        <scheme val="minor"/>
      </rPr>
      <t>eff</t>
    </r>
  </si>
  <si>
    <r>
      <t xml:space="preserve">Investment costs </t>
    </r>
    <r>
      <rPr>
        <b/>
        <vertAlign val="subscript"/>
        <sz val="11"/>
        <color theme="0"/>
        <rFont val="Franklin Gothic Book (corpo)"/>
      </rPr>
      <t>PA</t>
    </r>
  </si>
  <si>
    <t>Small Car - ICE</t>
  </si>
  <si>
    <t>Investment cost of a typical reference vehicle for a small car</t>
  </si>
  <si>
    <t>Small Car - BEV</t>
  </si>
  <si>
    <t>Investment cost of a typical efficient vehicle for a small car</t>
  </si>
  <si>
    <t>Mid-Size - ICE</t>
  </si>
  <si>
    <t>Investment cost of a typical reference vehicle for a mid-size car</t>
  </si>
  <si>
    <t>Mid-Size - BEV</t>
  </si>
  <si>
    <t>Investment cost of a typical efficient vehicle for a mid-size car</t>
  </si>
  <si>
    <t>Large - ICE</t>
  </si>
  <si>
    <t>Investment cost of a typical reference vehicle for a large car</t>
  </si>
  <si>
    <t>Large - BEV</t>
  </si>
  <si>
    <t>Investment cost of a typical efficient vehicle for a large car</t>
  </si>
  <si>
    <r>
      <t xml:space="preserve">Maintenance costs </t>
    </r>
    <r>
      <rPr>
        <b/>
        <vertAlign val="subscript"/>
        <sz val="11"/>
        <color theme="0"/>
        <rFont val="Franklin Gothic Book (corpo)"/>
      </rPr>
      <t>PA</t>
    </r>
  </si>
  <si>
    <r>
      <t xml:space="preserve">Lifetime </t>
    </r>
    <r>
      <rPr>
        <b/>
        <vertAlign val="subscript"/>
        <sz val="11"/>
        <color theme="0"/>
        <rFont val="Franklin Gothic Book (corpo)"/>
      </rPr>
      <t>PA</t>
    </r>
  </si>
  <si>
    <t xml:space="preserve">Considered lifetime of the savings </t>
  </si>
  <si>
    <t>2020 onwards</t>
  </si>
  <si>
    <t>2025 onwards</t>
  </si>
  <si>
    <t>2030 onwards</t>
  </si>
  <si>
    <t>Vehicle type before implementation</t>
  </si>
  <si>
    <t xml:space="preserve">Maintenance cost with a typical reference vehicle </t>
  </si>
  <si>
    <t xml:space="preserve">Maintenance cost with a typical efficient vehicle </t>
  </si>
  <si>
    <t>Car - EU27 average share</t>
  </si>
  <si>
    <t>EU values for GHG emissions and conversion factors from final to primary energy savings are provided by streamSAVE. If you want to use national values, please fill in the relevant values in the corresponding table in sheet "National values".</t>
  </si>
  <si>
    <t>Indicative values are available for different vehicle types. Please choose an option for the calculation.</t>
  </si>
  <si>
    <t>Effect on primary energy consumption for Article 3 calculation</t>
  </si>
  <si>
    <t>EPEC Article 3</t>
  </si>
  <si>
    <t>Article 3 | Effect on primary energy consumption (EPEC)</t>
  </si>
  <si>
    <t>National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</si>
</sst>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00"/>
    <numFmt numFmtId="166" formatCode="#,##0.0;\-\ #,##0.0;\-"/>
    <numFmt numFmtId="167" formatCode="#,##0.00;\-\ #,##0.00;\-"/>
    <numFmt numFmtId="168" formatCode="_-* #,##0_-;\-* #,##0_-;_-* &quot;-&quot;??_-;_-@_-"/>
  </numFmts>
  <fonts count="3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sz val="11"/>
      <name val="Franklin Gothic Book"/>
      <family val="2"/>
      <scheme val="minor"/>
    </font>
    <font>
      <vertAlign val="subscript"/>
      <sz val="11"/>
      <color theme="1" tint="0.249977111117893"/>
      <name val="Franklin Gothic Book (corpo)"/>
    </font>
    <font>
      <b/>
      <sz val="11"/>
      <color rgb="FFFFFFFF"/>
      <name val="Franklin Gothic Book"/>
      <family val="2"/>
      <scheme val="minor"/>
    </font>
    <font>
      <b/>
      <vertAlign val="subscript"/>
      <sz val="11"/>
      <color rgb="FFFFFFFF"/>
      <name val="Franklin Gothic Book (corpo)"/>
    </font>
    <font>
      <sz val="11"/>
      <color rgb="FF000000"/>
      <name val="Franklin Gothic Book"/>
      <family val="2"/>
      <scheme val="minor"/>
    </font>
    <font>
      <b/>
      <vertAlign val="subscript"/>
      <sz val="11"/>
      <color rgb="FFFFFFFF"/>
      <name val="Franklin Gothic Book"/>
      <family val="2"/>
      <scheme val="minor"/>
    </font>
    <font>
      <b/>
      <vertAlign val="subscript"/>
      <sz val="11"/>
      <color theme="0"/>
      <name val="Franklin Gothic Book (corpo)"/>
    </font>
    <font>
      <sz val="10"/>
      <color theme="1"/>
      <name val="Franklin Gothic Book"/>
      <family val="2"/>
      <scheme val="minor"/>
    </font>
    <font>
      <sz val="9"/>
      <name val="Franklin Gothic Book"/>
      <family val="2"/>
      <scheme val="minor"/>
    </font>
    <font>
      <b/>
      <sz val="20"/>
      <color theme="5"/>
      <name val="Franklin Gothic Medium"/>
      <family val="2"/>
      <scheme val="major"/>
    </font>
  </fonts>
  <fills count="9">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
      <patternFill patternType="solid">
        <fgColor rgb="FFD6FEDE"/>
        <bgColor rgb="FFFFFFFF"/>
      </patternFill>
    </fill>
  </fills>
  <borders count="18">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style="thin">
        <color theme="5"/>
      </right>
      <top style="thin">
        <color rgb="FF00B050"/>
      </top>
      <bottom style="thin">
        <color rgb="FF00B050"/>
      </bottom>
      <diagonal/>
    </border>
    <border>
      <left style="thin">
        <color theme="5"/>
      </left>
      <right style="thin">
        <color theme="5"/>
      </right>
      <top/>
      <bottom/>
      <diagonal/>
    </border>
    <border>
      <left/>
      <right style="thin">
        <color theme="5"/>
      </right>
      <top/>
      <bottom/>
      <diagonal/>
    </border>
    <border>
      <left/>
      <right style="thin">
        <color theme="5"/>
      </right>
      <top style="thin">
        <color theme="5"/>
      </top>
      <bottom/>
      <diagonal/>
    </border>
    <border>
      <left style="thin">
        <color theme="0"/>
      </left>
      <right style="thin">
        <color theme="0"/>
      </right>
      <top style="thin">
        <color theme="0"/>
      </top>
      <bottom style="thin">
        <color theme="0"/>
      </bottom>
      <diagonal/>
    </border>
    <border>
      <left style="thin">
        <color theme="5"/>
      </left>
      <right/>
      <top/>
      <bottom/>
      <diagonal/>
    </border>
    <border>
      <left style="thin">
        <color rgb="FF04C56C"/>
      </left>
      <right style="thin">
        <color rgb="FF04C56C"/>
      </right>
      <top style="thin">
        <color rgb="FF04C56C"/>
      </top>
      <bottom style="thin">
        <color rgb="FF04C56C"/>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cellStyleXfs>
  <cellXfs count="85">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3" fillId="4" borderId="5" xfId="4" quotePrefix="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12" fillId="0" borderId="0" xfId="9"/>
    <xf numFmtId="0" fontId="7" fillId="5" borderId="9" xfId="11"/>
    <xf numFmtId="4" fontId="7" fillId="5" borderId="9" xfId="11" applyNumberFormat="1" applyAlignment="1">
      <alignment wrapText="1"/>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43" fontId="9" fillId="4" borderId="5" xfId="8" applyFont="1" applyFill="1" applyBorder="1" applyProtection="1">
      <protection locked="0"/>
    </xf>
    <xf numFmtId="0" fontId="7" fillId="5" borderId="9" xfId="11" applyAlignment="1">
      <alignment horizontal="center" vertical="center"/>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0" fontId="18" fillId="4" borderId="5" xfId="4" applyFont="1" applyBorder="1" applyAlignment="1">
      <alignment horizontal="center" vertical="center" wrapText="1"/>
    </xf>
    <xf numFmtId="166" fontId="17" fillId="2" borderId="5" xfId="8" applyNumberFormat="1" applyFont="1" applyFill="1" applyBorder="1" applyProtection="1">
      <protection locked="0"/>
    </xf>
    <xf numFmtId="167" fontId="17" fillId="2" borderId="5" xfId="8" applyNumberFormat="1" applyFont="1" applyFill="1" applyBorder="1" applyProtection="1">
      <protection locked="0"/>
    </xf>
    <xf numFmtId="0" fontId="9" fillId="4" borderId="0" xfId="14" applyFill="1" applyBorder="1" applyAlignment="1" applyProtection="1">
      <alignment horizontal="left" vertical="center" wrapText="1"/>
    </xf>
    <xf numFmtId="0" fontId="9" fillId="4" borderId="0" xfId="14" applyFill="1" applyBorder="1" applyAlignment="1" applyProtection="1">
      <alignment horizontal="justify" vertical="center" wrapText="1"/>
    </xf>
    <xf numFmtId="0" fontId="4" fillId="4" borderId="5" xfId="4" quotePrefix="1" applyFont="1" applyBorder="1" applyAlignment="1">
      <alignment horizontal="center" vertical="center"/>
    </xf>
    <xf numFmtId="0" fontId="4" fillId="4" borderId="5" xfId="4" quotePrefix="1" applyFont="1" applyBorder="1" applyAlignment="1">
      <alignment horizontal="center" vertical="center" wrapText="1"/>
    </xf>
    <xf numFmtId="0" fontId="23" fillId="7" borderId="12" xfId="0" applyFont="1" applyFill="1" applyBorder="1" applyAlignment="1">
      <alignment horizontal="center" vertical="center" wrapText="1"/>
    </xf>
    <xf numFmtId="0" fontId="1" fillId="6" borderId="9" xfId="13" applyAlignment="1" applyProtection="1">
      <alignment horizontal="left" vertical="center"/>
      <protection locked="0"/>
    </xf>
    <xf numFmtId="0" fontId="0" fillId="4" borderId="13" xfId="0" applyFill="1" applyBorder="1"/>
    <xf numFmtId="0" fontId="0" fillId="0" borderId="15" xfId="0" applyBorder="1"/>
    <xf numFmtId="0" fontId="13" fillId="4" borderId="0" xfId="0" applyFont="1" applyFill="1" applyAlignment="1">
      <alignment vertical="center"/>
    </xf>
    <xf numFmtId="0" fontId="29" fillId="4" borderId="0" xfId="0" applyFont="1" applyFill="1" applyAlignment="1">
      <alignment vertical="center"/>
    </xf>
    <xf numFmtId="0" fontId="9" fillId="0" borderId="0" xfId="14" applyFill="1" applyAlignment="1" applyProtection="1">
      <alignment horizontal="justify" vertical="center" wrapText="1"/>
    </xf>
    <xf numFmtId="168" fontId="9" fillId="4" borderId="5" xfId="8" applyNumberFormat="1" applyFont="1" applyFill="1" applyBorder="1" applyProtection="1">
      <protection locked="0"/>
    </xf>
    <xf numFmtId="49" fontId="12" fillId="4" borderId="0" xfId="9" applyNumberFormat="1" applyFill="1" applyAlignment="1">
      <alignment vertical="top"/>
    </xf>
    <xf numFmtId="0" fontId="21" fillId="4" borderId="0" xfId="0" applyFont="1" applyFill="1" applyAlignment="1">
      <alignment vertical="top" wrapText="1"/>
    </xf>
    <xf numFmtId="0" fontId="0" fillId="0" borderId="9" xfId="0" applyBorder="1"/>
    <xf numFmtId="4" fontId="0" fillId="0" borderId="9" xfId="0" applyNumberFormat="1" applyBorder="1"/>
    <xf numFmtId="165" fontId="0" fillId="0" borderId="9" xfId="0" applyNumberFormat="1" applyBorder="1"/>
    <xf numFmtId="0" fontId="21" fillId="0" borderId="9" xfId="0" applyFont="1" applyBorder="1" applyAlignment="1">
      <alignment horizontal="left" vertical="center" wrapText="1"/>
    </xf>
    <xf numFmtId="0" fontId="25" fillId="0" borderId="9" xfId="0" applyFont="1" applyBorder="1" applyAlignment="1">
      <alignment horizontal="right" vertical="center" wrapText="1"/>
    </xf>
    <xf numFmtId="168" fontId="25" fillId="0" borderId="9" xfId="8" applyNumberFormat="1" applyFont="1" applyBorder="1" applyAlignment="1">
      <alignment horizontal="left" vertical="center" wrapText="1"/>
    </xf>
    <xf numFmtId="0" fontId="0" fillId="0" borderId="9" xfId="0" applyBorder="1" applyAlignment="1">
      <alignment horizontal="justify" vertical="center" wrapText="1"/>
    </xf>
    <xf numFmtId="2" fontId="0" fillId="0" borderId="9" xfId="0" applyNumberFormat="1" applyBorder="1"/>
    <xf numFmtId="0" fontId="25" fillId="0" borderId="9" xfId="0" applyFont="1" applyBorder="1" applyAlignment="1">
      <alignment horizontal="justify" vertical="center" wrapText="1"/>
    </xf>
    <xf numFmtId="43" fontId="0" fillId="0" borderId="9" xfId="8" applyFont="1" applyBorder="1" applyAlignment="1">
      <alignment horizontal="right" vertical="center" wrapText="1"/>
    </xf>
    <xf numFmtId="43" fontId="25" fillId="0" borderId="9" xfId="8" applyFont="1" applyBorder="1" applyAlignment="1">
      <alignment horizontal="right" vertical="center" wrapText="1"/>
    </xf>
    <xf numFmtId="168" fontId="25" fillId="0" borderId="9" xfId="8" applyNumberFormat="1" applyFont="1" applyBorder="1" applyAlignment="1">
      <alignment horizontal="justify" vertical="center" wrapText="1"/>
    </xf>
    <xf numFmtId="4" fontId="0" fillId="8" borderId="17" xfId="0" applyNumberFormat="1" applyFill="1" applyBorder="1" applyProtection="1">
      <protection locked="0"/>
    </xf>
    <xf numFmtId="165" fontId="0" fillId="8" borderId="17" xfId="0" applyNumberFormat="1" applyFill="1" applyBorder="1" applyProtection="1">
      <protection locked="0"/>
    </xf>
    <xf numFmtId="49" fontId="30" fillId="4" borderId="0" xfId="9" applyNumberFormat="1" applyFont="1" applyFill="1" applyAlignment="1">
      <alignment horizontal="left" vertical="top"/>
    </xf>
    <xf numFmtId="0" fontId="21" fillId="4" borderId="0" xfId="0" applyFont="1" applyFill="1" applyAlignment="1">
      <alignment horizontal="left" vertical="top" wrapText="1"/>
    </xf>
    <xf numFmtId="0" fontId="13" fillId="4" borderId="0" xfId="0" applyFont="1" applyFill="1" applyAlignment="1">
      <alignment horizontal="left" vertical="center" wrapText="1"/>
    </xf>
    <xf numFmtId="0" fontId="7" fillId="5" borderId="0" xfId="11" applyBorder="1" applyAlignment="1">
      <alignment horizontal="left" vertical="center" wrapText="1"/>
    </xf>
    <xf numFmtId="0" fontId="7" fillId="5" borderId="10" xfId="11" applyBorder="1" applyAlignment="1">
      <alignment horizontal="left" vertical="center" wrapText="1"/>
    </xf>
    <xf numFmtId="49" fontId="11" fillId="4" borderId="0" xfId="12" applyNumberFormat="1" applyFill="1" applyBorder="1" applyAlignment="1">
      <alignment horizontal="left" vertical="top"/>
    </xf>
    <xf numFmtId="49" fontId="8" fillId="4" borderId="0" xfId="2" applyFont="1" applyFill="1">
      <alignment horizontal="left" vertical="top"/>
    </xf>
    <xf numFmtId="0" fontId="4" fillId="4" borderId="7" xfId="0" applyFont="1" applyFill="1" applyBorder="1" applyAlignment="1">
      <alignment horizontal="left" vertical="center"/>
    </xf>
    <xf numFmtId="0" fontId="4" fillId="4" borderId="11" xfId="0" applyFont="1" applyFill="1" applyBorder="1" applyAlignment="1">
      <alignment horizontal="left" vertical="center"/>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28" fillId="0" borderId="1" xfId="0" applyFont="1" applyBorder="1" applyAlignment="1">
      <alignment horizontal="left" vertical="center" wrapText="1"/>
    </xf>
    <xf numFmtId="168" fontId="28" fillId="0" borderId="1" xfId="8" applyNumberFormat="1" applyFont="1" applyBorder="1" applyAlignment="1">
      <alignment horizontal="left" vertical="center" wrapText="1"/>
    </xf>
    <xf numFmtId="168" fontId="28" fillId="0" borderId="9" xfId="8" applyNumberFormat="1" applyFont="1" applyBorder="1" applyAlignment="1">
      <alignment horizontal="left" vertical="center" wrapText="1"/>
    </xf>
    <xf numFmtId="0" fontId="4" fillId="4" borderId="11" xfId="0" applyFont="1" applyFill="1" applyBorder="1" applyAlignment="1">
      <alignment horizontal="left"/>
    </xf>
    <xf numFmtId="0" fontId="7" fillId="5" borderId="14" xfId="11" applyBorder="1" applyAlignment="1">
      <alignment horizontal="left" vertical="center" wrapText="1"/>
    </xf>
    <xf numFmtId="0" fontId="23" fillId="7" borderId="16" xfId="0" applyFont="1" applyFill="1" applyBorder="1" applyAlignment="1">
      <alignment horizontal="center" vertical="center" wrapText="1"/>
    </xf>
    <xf numFmtId="0" fontId="23" fillId="7" borderId="0" xfId="0" applyFont="1" applyFill="1" applyAlignment="1">
      <alignment horizontal="center" vertical="center" wrapText="1"/>
    </xf>
    <xf numFmtId="0" fontId="23" fillId="7" borderId="13" xfId="0" applyFont="1" applyFill="1" applyBorder="1" applyAlignment="1">
      <alignment horizontal="center" vertical="center" wrapText="1"/>
    </xf>
  </cellXfs>
  <cellStyles count="15">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628650</xdr:colOff>
      <xdr:row>27</xdr:row>
      <xdr:rowOff>171450</xdr:rowOff>
    </xdr:from>
    <xdr:to>
      <xdr:col>10</xdr:col>
      <xdr:colOff>646442</xdr:colOff>
      <xdr:row>30</xdr:row>
      <xdr:rowOff>182982</xdr:rowOff>
    </xdr:to>
    <xdr:pic>
      <xdr:nvPicPr>
        <xdr:cNvPr id="6" name="Imagem 5" descr="Uma imagem com texto&#10;&#10;Descrição gerada automaticamente">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297" b="12434"/>
        <a:stretch/>
      </xdr:blipFill>
      <xdr:spPr>
        <a:xfrm>
          <a:off x="4838700" y="8172450"/>
          <a:ext cx="6066167" cy="621133"/>
        </a:xfrm>
        <a:prstGeom prst="rect">
          <a:avLst/>
        </a:prstGeom>
        <a:ln>
          <a:solidFill>
            <a:schemeClr val="tx1"/>
          </a:solidFill>
        </a:ln>
      </xdr:spPr>
    </xdr:pic>
    <xdr:clientData/>
  </xdr:twoCellAnchor>
  <xdr:twoCellAnchor editAs="oneCell">
    <xdr:from>
      <xdr:col>4</xdr:col>
      <xdr:colOff>628650</xdr:colOff>
      <xdr:row>31</xdr:row>
      <xdr:rowOff>103654</xdr:rowOff>
    </xdr:from>
    <xdr:to>
      <xdr:col>10</xdr:col>
      <xdr:colOff>676513</xdr:colOff>
      <xdr:row>34</xdr:row>
      <xdr:rowOff>117307</xdr:rowOff>
    </xdr:to>
    <xdr:pic>
      <xdr:nvPicPr>
        <xdr:cNvPr id="7" name="Imagem 6" descr="Uma imagem com texto&#10;&#10;Descrição gerada automaticamente">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297" r="-322" b="12434"/>
        <a:stretch/>
      </xdr:blipFill>
      <xdr:spPr>
        <a:xfrm>
          <a:off x="4838700" y="8914279"/>
          <a:ext cx="6096238" cy="623252"/>
        </a:xfrm>
        <a:prstGeom prst="rect">
          <a:avLst/>
        </a:prstGeom>
        <a:ln>
          <a:solidFill>
            <a:schemeClr val="tx1"/>
          </a:solidFill>
        </a:ln>
      </xdr:spPr>
    </xdr:pic>
    <xdr:clientData/>
  </xdr:twoCellAnchor>
  <xdr:twoCellAnchor editAs="oneCell">
    <xdr:from>
      <xdr:col>1</xdr:col>
      <xdr:colOff>336178</xdr:colOff>
      <xdr:row>0</xdr:row>
      <xdr:rowOff>89647</xdr:rowOff>
    </xdr:from>
    <xdr:to>
      <xdr:col>2</xdr:col>
      <xdr:colOff>1541449</xdr:colOff>
      <xdr:row>1</xdr:row>
      <xdr:rowOff>1355911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37031" y="89647"/>
          <a:ext cx="2247418" cy="1613646"/>
        </a:xfrm>
        <a:prstGeom prst="rect">
          <a:avLst/>
        </a:prstGeom>
      </xdr:spPr>
    </xdr:pic>
    <xdr:clientData/>
  </xdr:twoCellAnchor>
  <xdr:twoCellAnchor editAs="oneCell">
    <xdr:from>
      <xdr:col>4</xdr:col>
      <xdr:colOff>569820</xdr:colOff>
      <xdr:row>38</xdr:row>
      <xdr:rowOff>56031</xdr:rowOff>
    </xdr:from>
    <xdr:to>
      <xdr:col>12</xdr:col>
      <xdr:colOff>491378</xdr:colOff>
      <xdr:row>41</xdr:row>
      <xdr:rowOff>162431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779870" y="10038231"/>
          <a:ext cx="7627283" cy="735050"/>
        </a:xfrm>
        <a:prstGeom prst="rect">
          <a:avLst/>
        </a:prstGeom>
      </xdr:spPr>
    </xdr:pic>
    <xdr:clientData/>
  </xdr:twoCellAnchor>
  <xdr:twoCellAnchor editAs="oneCell">
    <xdr:from>
      <xdr:col>4</xdr:col>
      <xdr:colOff>561976</xdr:colOff>
      <xdr:row>34</xdr:row>
      <xdr:rowOff>180975</xdr:rowOff>
    </xdr:from>
    <xdr:to>
      <xdr:col>12</xdr:col>
      <xdr:colOff>504825</xdr:colOff>
      <xdr:row>38</xdr:row>
      <xdr:rowOff>21937</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772026" y="9353550"/>
          <a:ext cx="7648574" cy="650587"/>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5"/>
  <sheetViews>
    <sheetView showGridLines="0" tabSelected="1" zoomScaleNormal="100" workbookViewId="0">
      <selection activeCell="C5" sqref="C5"/>
    </sheetView>
  </sheetViews>
  <sheetFormatPr defaultColWidth="11.5546875" defaultRowHeight="15.75"/>
  <cols>
    <col min="1" max="1" width="1.21875" customWidth="1"/>
    <col min="2" max="2" width="12.109375" customWidth="1"/>
    <col min="3" max="3" width="26.6640625" customWidth="1"/>
    <col min="4" max="4" width="9.109375" customWidth="1"/>
    <col min="5" max="5" width="26.6640625" customWidth="1"/>
    <col min="6" max="6" width="9.5546875" customWidth="1"/>
    <col min="7" max="7" width="5.33203125" customWidth="1"/>
    <col min="8" max="15" width="9.6640625" customWidth="1"/>
  </cols>
  <sheetData>
    <row r="1" spans="1:15" ht="27">
      <c r="A1" s="2"/>
      <c r="B1" s="2"/>
      <c r="C1" s="45"/>
      <c r="D1" s="61" t="s">
        <v>74</v>
      </c>
      <c r="E1" s="61"/>
      <c r="F1" s="61"/>
      <c r="G1" s="61"/>
      <c r="H1" s="61"/>
      <c r="I1" s="61"/>
      <c r="J1" s="61"/>
      <c r="K1" s="61"/>
      <c r="L1" s="61"/>
      <c r="M1" s="61"/>
      <c r="N1" s="61"/>
      <c r="O1" s="2"/>
    </row>
    <row r="2" spans="1:15" ht="120.75" customHeight="1">
      <c r="A2" s="2"/>
      <c r="B2" s="2"/>
      <c r="C2" s="46"/>
      <c r="D2" s="62" t="s">
        <v>75</v>
      </c>
      <c r="E2" s="62"/>
      <c r="F2" s="62"/>
      <c r="G2" s="62"/>
      <c r="H2" s="62"/>
      <c r="I2" s="62"/>
      <c r="J2" s="62"/>
      <c r="K2" s="62"/>
      <c r="L2" s="62"/>
      <c r="M2" s="62"/>
      <c r="N2" s="62"/>
      <c r="O2" s="2"/>
    </row>
    <row r="3" spans="1:15" ht="19.5">
      <c r="A3" s="2"/>
      <c r="B3" s="67" t="s">
        <v>40</v>
      </c>
      <c r="C3" s="67"/>
      <c r="D3" s="67"/>
      <c r="E3" s="67"/>
      <c r="F3" s="67"/>
      <c r="G3" s="67"/>
      <c r="H3" s="1"/>
      <c r="I3" s="1"/>
      <c r="J3" s="1"/>
      <c r="K3" s="1"/>
      <c r="L3" s="1"/>
      <c r="M3" s="1"/>
      <c r="N3" s="1"/>
      <c r="O3" s="1"/>
    </row>
    <row r="4" spans="1:15" ht="19.5">
      <c r="A4" s="2"/>
      <c r="B4" s="12"/>
      <c r="C4" s="12"/>
      <c r="D4" s="12"/>
      <c r="E4" s="12"/>
      <c r="F4" s="12"/>
      <c r="G4" s="12"/>
      <c r="H4" s="1"/>
      <c r="I4" s="1"/>
      <c r="J4" s="1"/>
      <c r="K4" s="1"/>
      <c r="L4" s="1"/>
      <c r="M4" s="1"/>
      <c r="N4" s="1"/>
      <c r="O4" s="1"/>
    </row>
    <row r="5" spans="1:15" ht="31.5">
      <c r="A5" s="2"/>
      <c r="B5" s="17" t="s">
        <v>6</v>
      </c>
      <c r="C5" s="29"/>
      <c r="D5" s="16"/>
      <c r="E5" s="63" t="s">
        <v>126</v>
      </c>
      <c r="F5" s="63"/>
      <c r="G5" s="63"/>
      <c r="H5" s="63"/>
      <c r="I5" s="63"/>
      <c r="J5" s="63"/>
      <c r="K5" s="63"/>
      <c r="L5" s="63"/>
      <c r="M5" s="63"/>
      <c r="N5" s="63"/>
      <c r="O5" s="6"/>
    </row>
    <row r="6" spans="1:15" ht="31.5">
      <c r="A6" s="2"/>
      <c r="B6" s="17" t="s">
        <v>91</v>
      </c>
      <c r="C6" s="38"/>
      <c r="D6" s="16"/>
      <c r="E6" s="41" t="s">
        <v>101</v>
      </c>
      <c r="F6" s="16"/>
      <c r="G6" s="2"/>
      <c r="H6" s="16"/>
      <c r="I6" s="16"/>
      <c r="J6" s="16"/>
      <c r="K6" s="16"/>
      <c r="L6" s="16"/>
      <c r="M6" s="16"/>
      <c r="N6" s="16"/>
      <c r="O6" s="6"/>
    </row>
    <row r="7" spans="1:15" ht="31.5">
      <c r="A7" s="2"/>
      <c r="B7" s="17" t="s">
        <v>76</v>
      </c>
      <c r="C7" s="29"/>
      <c r="D7" s="16"/>
      <c r="E7" s="42" t="s">
        <v>127</v>
      </c>
      <c r="F7" s="16"/>
      <c r="G7" s="2"/>
      <c r="H7" s="16"/>
      <c r="I7" s="16"/>
      <c r="J7" s="16"/>
      <c r="K7" s="16"/>
      <c r="L7" s="16"/>
      <c r="M7" s="16"/>
      <c r="N7" s="16"/>
      <c r="O7" s="6"/>
    </row>
    <row r="8" spans="1:15">
      <c r="A8" s="2"/>
      <c r="B8" s="18"/>
      <c r="C8" s="2"/>
      <c r="D8" s="5"/>
      <c r="E8" s="2"/>
      <c r="F8" s="2"/>
      <c r="G8" s="6"/>
      <c r="H8" s="6"/>
      <c r="I8" s="6"/>
      <c r="J8" s="6"/>
      <c r="K8" s="6"/>
      <c r="L8" s="6"/>
      <c r="M8" s="6"/>
      <c r="N8" s="6"/>
      <c r="O8" s="6"/>
    </row>
    <row r="9" spans="1:15">
      <c r="A9" s="2"/>
      <c r="B9" s="19"/>
      <c r="C9" s="70" t="s">
        <v>52</v>
      </c>
      <c r="D9" s="70"/>
      <c r="E9" s="70"/>
      <c r="F9" s="70"/>
      <c r="G9" s="6"/>
      <c r="H9" s="6"/>
      <c r="I9" s="6"/>
      <c r="J9" s="6"/>
      <c r="K9" s="6"/>
      <c r="L9" s="6"/>
      <c r="M9" s="6"/>
      <c r="N9" s="6"/>
      <c r="O9" s="6"/>
    </row>
    <row r="10" spans="1:15">
      <c r="A10" s="2"/>
      <c r="B10" s="19"/>
      <c r="C10" s="26" t="s">
        <v>53</v>
      </c>
      <c r="D10" s="26" t="s">
        <v>5</v>
      </c>
      <c r="E10" s="26" t="s">
        <v>54</v>
      </c>
      <c r="F10" s="26" t="s">
        <v>5</v>
      </c>
      <c r="G10" s="6"/>
      <c r="H10" s="27" t="s">
        <v>1</v>
      </c>
      <c r="I10" s="27"/>
      <c r="J10" s="27"/>
      <c r="K10" s="27"/>
      <c r="L10" s="27"/>
      <c r="M10" s="27"/>
      <c r="N10" s="27"/>
      <c r="O10" s="6"/>
    </row>
    <row r="11" spans="1:15">
      <c r="A11" s="2"/>
      <c r="B11" s="19"/>
      <c r="C11" s="23"/>
      <c r="D11" s="24">
        <v>1</v>
      </c>
      <c r="E11" s="23"/>
      <c r="F11" s="24">
        <v>1</v>
      </c>
      <c r="G11" s="6"/>
      <c r="H11" s="74" t="s">
        <v>80</v>
      </c>
      <c r="I11" s="75"/>
      <c r="J11" s="75"/>
      <c r="K11" s="75"/>
      <c r="L11" s="75"/>
      <c r="M11" s="75"/>
      <c r="N11" s="76"/>
      <c r="O11" s="6"/>
    </row>
    <row r="12" spans="1:15">
      <c r="A12" s="2"/>
      <c r="B12" s="19"/>
      <c r="C12" s="23"/>
      <c r="D12" s="24">
        <v>0</v>
      </c>
      <c r="E12" s="23"/>
      <c r="F12" s="24">
        <v>0</v>
      </c>
      <c r="G12" s="6"/>
      <c r="H12" s="74" t="s">
        <v>80</v>
      </c>
      <c r="I12" s="75"/>
      <c r="J12" s="75"/>
      <c r="K12" s="75"/>
      <c r="L12" s="75"/>
      <c r="M12" s="75"/>
      <c r="N12" s="76"/>
      <c r="O12" s="6"/>
    </row>
    <row r="13" spans="1:15">
      <c r="A13" s="2"/>
      <c r="B13" s="19"/>
      <c r="C13" s="23"/>
      <c r="D13" s="24">
        <v>0</v>
      </c>
      <c r="E13" s="23"/>
      <c r="F13" s="24">
        <v>0</v>
      </c>
      <c r="G13" s="6"/>
      <c r="H13" s="74" t="s">
        <v>80</v>
      </c>
      <c r="I13" s="75"/>
      <c r="J13" s="75"/>
      <c r="K13" s="75"/>
      <c r="L13" s="75"/>
      <c r="M13" s="75"/>
      <c r="N13" s="76"/>
      <c r="O13" s="6"/>
    </row>
    <row r="14" spans="1:15">
      <c r="A14" s="2"/>
      <c r="B14" s="19"/>
      <c r="C14" s="23"/>
      <c r="D14" s="24">
        <v>0</v>
      </c>
      <c r="E14" s="23"/>
      <c r="F14" s="24">
        <v>0</v>
      </c>
      <c r="G14" s="6"/>
      <c r="H14" s="74" t="s">
        <v>80</v>
      </c>
      <c r="I14" s="75"/>
      <c r="J14" s="75"/>
      <c r="K14" s="75"/>
      <c r="L14" s="75"/>
      <c r="M14" s="75"/>
      <c r="N14" s="76"/>
      <c r="O14" s="6"/>
    </row>
    <row r="15" spans="1:15">
      <c r="A15" s="2"/>
      <c r="B15" s="19"/>
      <c r="C15" s="23"/>
      <c r="D15" s="24">
        <v>0</v>
      </c>
      <c r="E15" s="23"/>
      <c r="F15" s="24">
        <v>0</v>
      </c>
      <c r="G15" s="6"/>
      <c r="H15" s="74" t="s">
        <v>80</v>
      </c>
      <c r="I15" s="75"/>
      <c r="J15" s="75"/>
      <c r="K15" s="75"/>
      <c r="L15" s="75"/>
      <c r="M15" s="75"/>
      <c r="N15" s="76"/>
      <c r="O15" s="6"/>
    </row>
    <row r="16" spans="1:15">
      <c r="A16" s="2"/>
      <c r="B16" s="19"/>
      <c r="C16" s="21" t="s">
        <v>55</v>
      </c>
      <c r="D16" s="22">
        <f>SUM(D11:D15)</f>
        <v>1</v>
      </c>
      <c r="E16" s="21" t="s">
        <v>55</v>
      </c>
      <c r="F16" s="22">
        <f>SUM(F11:F15)</f>
        <v>1</v>
      </c>
      <c r="G16" s="6"/>
      <c r="H16" s="9" t="s">
        <v>81</v>
      </c>
      <c r="I16" s="10"/>
      <c r="J16" s="10"/>
      <c r="K16" s="10"/>
      <c r="L16" s="10"/>
      <c r="M16" s="10"/>
      <c r="N16" s="11"/>
      <c r="O16" s="6"/>
    </row>
    <row r="17" spans="1:15" ht="17.25">
      <c r="A17" s="2"/>
      <c r="B17" s="2"/>
      <c r="C17" s="17" t="s">
        <v>68</v>
      </c>
      <c r="D17" s="7">
        <f>IF($C$5="National values",(IFERROR($D$11*INDEX('National Values'!$C$3:$C$37,MATCH($C$11,'National Values'!$A$3:$A$37,0)),0)+IFERROR($D$12*INDEX('National Values'!$C$3:$C$37,MATCH($C$12,'National Values'!$A$3:$A$37,0)),0)+IFERROR($D$13*INDEX('National Values'!$C$3:$C$37,MATCH($C$13,'National Values'!$A$3:$A$37,0)),0)+IFERROR($D$14*INDEX('National Values'!$C$3:$C$37,MATCH($C$14,'National Values'!$A$3:$A$37,0)),0)+IFERROR($D$15*INDEX('National Values'!$C$3:$C$37,MATCH($C$15,'National Values'!$A$3:$A$37,0)),0)),(IFERROR($D$11*INDEX('EU Values'!$C$3:$C$37,MATCH($C$11,'EU Values'!$A$3:$A$37,0)),0)+IFERROR($D$12*INDEX('EU Values'!$C$3:$C$37,MATCH($C$12,'EU Values'!$A$3:$A$37,0)),0)+IFERROR($D$13*INDEX('EU Values'!$C$3:$C$37,MATCH($C$13,'EU Values'!$A$3:$A$37,0)),0)+IFERROR($D$14*INDEX('EU Values'!$C$3:$C$37,MATCH($C$14,'EU Values'!$A$3:$A$37,0)),0)+IFERROR($D$15*INDEX('EU Values'!$C$3:$C$37,MATCH($C$15,'EU Values'!$A$3:$A$37,0)),0)))</f>
        <v>0</v>
      </c>
      <c r="E17" s="17" t="s">
        <v>66</v>
      </c>
      <c r="F17" s="7">
        <f>IF($C$5="National values",IFERROR($F$11*INDEX('National Values'!$C$3:$C$37,MATCH($E$11,'National Values'!$A$3:$A$37,0)),0)+IFERROR($F$12*INDEX('National Values'!$C$3:$C$37,MATCH($E$12,'National Values'!$A$3:$A$37,0)),0)+IFERROR($F$13*INDEX('National Values'!$C$3:$C$37,MATCH($E$13,'National Values'!$A$3:$A$37,0)),0)+IFERROR($F$14*INDEX('National Values'!$C$3:$C$37,MATCH($E$14,'National Values'!$A$3:$A$37,0)),0)+IFERROR($F$15*INDEX('National Values'!$C$3:$C$37,MATCH($E$15,'National Values'!$A$3:$A$37,0)),0),IFERROR($F$11*INDEX('EU Values'!$C$3:$C$37,MATCH($E$11,'EU Values'!$A$3:$A$37,0)),0)+IFERROR($F$12*INDEX('EU Values'!$C$3:$C$37,MATCH($E$12,'EU Values'!$A$3:$A$37,0)),0)+IFERROR($F$13*INDEX('EU Values'!$C$3:$C$37,MATCH($E$13,'EU Values'!$A$3:$A$37,0)),0)+IFERROR($F$14*INDEX('EU Values'!$C$3:$C$37,MATCH($E$14,'EU Values'!$A$3:$A$37,0)),0)+IFERROR($F$15*INDEX('EU Values'!$C$3:$C$37,MATCH($E$15,'EU Values'!$A$3:$A$37,0)),0))</f>
        <v>0</v>
      </c>
      <c r="G17" s="2"/>
      <c r="H17" s="71" t="s">
        <v>48</v>
      </c>
      <c r="I17" s="72"/>
      <c r="J17" s="72"/>
      <c r="K17" s="72"/>
      <c r="L17" s="72"/>
      <c r="M17" s="72"/>
      <c r="N17" s="73"/>
      <c r="O17" s="5"/>
    </row>
    <row r="18" spans="1:15" ht="17.25">
      <c r="A18" s="2"/>
      <c r="B18" s="2"/>
      <c r="C18" s="17" t="s">
        <v>69</v>
      </c>
      <c r="D18" s="7">
        <f>IF($C$5="National values",(IFERROR($D$11*INDEX('National Values'!$B$3:$B$37,MATCH($C$11,'National Values'!$A$3:$A$37,0)),0)+IFERROR($D$12*INDEX('National Values'!$B$3:$B$37,MATCH($C$12,'National Values'!$A$3:$A$37,0)),0)+IFERROR($D$13*INDEX('National Values'!$B$3:$B$37,MATCH($C$13,'National Values'!$A$3:$A$37,0)),0)+IFERROR($D$14*INDEX('National Values'!$B$3:$B$37,MATCH($C$14,'National Values'!$A$3:$A$37,0)),0)+IFERROR($D$15*INDEX('National Values'!$B$3:$B$37,MATCH($C$15,'National Values'!$A$3:$A$37,0)),0)),(IFERROR($D$11*INDEX('EU Values'!$B$3:$B$37,MATCH($C$11,'EU Values'!$A$3:$A$37,0)),0)+IFERROR($D$12*INDEX('EU Values'!$B$3:$B$37,MATCH($C$12,'EU Values'!$A$3:$A$37,0)),0)+IFERROR($D$13*INDEX('EU Values'!$B$3:$B$37,MATCH($C$13,'EU Values'!$A$3:$A$37,0)),0)+IFERROR($D$14*INDEX('EU Values'!$B$3:$B$37,MATCH($C$14,'EU Values'!$A$3:$A$37,0)),0)+IFERROR($D$15*INDEX('EU Values'!$B$3:$B$37,MATCH($C$15,'EU Values'!$A$3:$A$37,0)),0)))</f>
        <v>0</v>
      </c>
      <c r="E18" s="17" t="s">
        <v>67</v>
      </c>
      <c r="F18" s="7">
        <f>IF($C$5="National values",IFERROR($F$11*INDEX('National Values'!$B$3:$B$37,MATCH($E$11,'National Values'!$A$3:$A$37,0)),0)+IFERROR($F$12*INDEX('National Values'!$B$3:$B$37,MATCH($E$12,'National Values'!$A$3:$A$37,0)),0)+IFERROR($F$13*INDEX('National Values'!$B$3:$B$37,MATCH($E$13,'National Values'!$A$3:$A$37,0)),0)+IFERROR($F$14*INDEX('National Values'!$B$3:$B$37,MATCH($E$14,'National Values'!$A$3:$A$37,0)),0)+IFERROR($F$15*INDEX('National Values'!$B$3:$B$37,MATCH($E$15,'National Values'!$A$3:$A$37,0)),0),IFERROR($F$11*INDEX('EU Values'!$B$3:$B$37,MATCH($E$11,'EU Values'!$A$3:$A$37,0)),0)+IFERROR($F$12*INDEX('EU Values'!$B$3:$B$37,MATCH($E$12,'EU Values'!$A$3:$A$37,0)),0)+IFERROR($F$13*INDEX('EU Values'!$B$3:$B$37,MATCH($E$13,'EU Values'!$A$3:$A$37,0)),0)+IFERROR($F$14*INDEX('EU Values'!$B$3:$B$37,MATCH($E$14,'EU Values'!$A$3:$A$37,0)),0)+IFERROR($F$15*INDEX('EU Values'!$B$3:$B$37,MATCH($E$15,'EU Values'!$A$3:$A$37,0)),0))</f>
        <v>0</v>
      </c>
      <c r="G18" s="2"/>
      <c r="H18" s="71" t="s">
        <v>49</v>
      </c>
      <c r="I18" s="72"/>
      <c r="J18" s="72"/>
      <c r="K18" s="72"/>
      <c r="L18" s="72"/>
      <c r="M18" s="72"/>
      <c r="N18" s="73"/>
      <c r="O18" s="5"/>
    </row>
    <row r="19" spans="1:15">
      <c r="A19" s="2"/>
      <c r="B19" s="19"/>
      <c r="C19" s="2"/>
      <c r="D19" s="5"/>
      <c r="E19" s="2"/>
      <c r="F19" s="2"/>
      <c r="G19" s="6"/>
      <c r="H19" s="6"/>
      <c r="I19" s="6"/>
      <c r="J19" s="6"/>
      <c r="K19" s="6"/>
      <c r="L19" s="6"/>
      <c r="M19" s="6"/>
      <c r="N19" s="6"/>
      <c r="O19" s="6"/>
    </row>
    <row r="20" spans="1:15">
      <c r="A20" s="2"/>
      <c r="B20" s="19"/>
      <c r="C20" s="26" t="s">
        <v>131</v>
      </c>
      <c r="D20" s="26" t="s">
        <v>0</v>
      </c>
      <c r="E20" s="26" t="s">
        <v>41</v>
      </c>
      <c r="F20" s="26" t="s">
        <v>0</v>
      </c>
      <c r="G20" s="2"/>
      <c r="H20" s="27" t="s">
        <v>1</v>
      </c>
      <c r="I20" s="27"/>
      <c r="J20" s="27"/>
      <c r="K20" s="27"/>
      <c r="L20" s="27"/>
      <c r="M20" s="27"/>
      <c r="N20" s="27"/>
      <c r="O20" s="3"/>
    </row>
    <row r="21" spans="1:15">
      <c r="A21" s="2"/>
      <c r="B21" s="20" t="s">
        <v>2</v>
      </c>
      <c r="C21" s="23"/>
      <c r="D21" s="8" t="s">
        <v>3</v>
      </c>
      <c r="E21" s="23"/>
      <c r="F21" s="8" t="s">
        <v>3</v>
      </c>
      <c r="G21" s="2"/>
      <c r="H21" s="68" t="s">
        <v>85</v>
      </c>
      <c r="I21" s="68"/>
      <c r="J21" s="68"/>
      <c r="K21" s="68"/>
      <c r="L21" s="68"/>
      <c r="M21" s="68"/>
      <c r="N21" s="69"/>
      <c r="O21" s="5"/>
    </row>
    <row r="22" spans="1:15" ht="18.75">
      <c r="A22" s="2"/>
      <c r="B22" s="33" t="s">
        <v>77</v>
      </c>
      <c r="C22" s="23"/>
      <c r="D22" s="35" t="s">
        <v>82</v>
      </c>
      <c r="E22" s="25">
        <f>IFERROR(INDEX('EU Values'!$B$41:$D$49,MATCH($C$7,'EU Values'!$A$41:$A$49,0),MATCH($C$6,'EU Values'!$B$40:$D$40,0)),0)</f>
        <v>0</v>
      </c>
      <c r="F22" s="35" t="s">
        <v>82</v>
      </c>
      <c r="G22" s="2"/>
      <c r="H22" s="68" t="s">
        <v>84</v>
      </c>
      <c r="I22" s="68"/>
      <c r="J22" s="68"/>
      <c r="K22" s="68"/>
      <c r="L22" s="68"/>
      <c r="M22" s="68"/>
      <c r="N22" s="69"/>
      <c r="O22" s="5"/>
    </row>
    <row r="23" spans="1:15" ht="18.75">
      <c r="A23" s="2"/>
      <c r="B23" s="34" t="s">
        <v>78</v>
      </c>
      <c r="C23" s="23"/>
      <c r="D23" s="35" t="s">
        <v>82</v>
      </c>
      <c r="E23" s="25">
        <f>IFERROR(INDEX('EU Values'!$E$41:$E$49,MATCH($C$7,'EU Values'!$A$41:$A$49,0)),0)</f>
        <v>0</v>
      </c>
      <c r="F23" s="35" t="s">
        <v>82</v>
      </c>
      <c r="G23" s="2"/>
      <c r="H23" s="68" t="s">
        <v>86</v>
      </c>
      <c r="I23" s="68"/>
      <c r="J23" s="68"/>
      <c r="K23" s="68"/>
      <c r="L23" s="68"/>
      <c r="M23" s="68"/>
      <c r="N23" s="69"/>
      <c r="O23" s="5"/>
    </row>
    <row r="24" spans="1:15">
      <c r="A24" s="2"/>
      <c r="B24" s="43" t="s">
        <v>79</v>
      </c>
      <c r="C24" s="23"/>
      <c r="D24" s="36" t="s">
        <v>83</v>
      </c>
      <c r="E24" s="44">
        <f>IFERROR(INDEX('EU Values'!$F$41:$F$49,MATCH($C$7,'EU Values'!$A$41:$A$49,0)),0)</f>
        <v>0</v>
      </c>
      <c r="F24" s="36" t="s">
        <v>83</v>
      </c>
      <c r="G24" s="2"/>
      <c r="H24" s="68" t="s">
        <v>87</v>
      </c>
      <c r="I24" s="68"/>
      <c r="J24" s="68"/>
      <c r="K24" s="68"/>
      <c r="L24" s="68"/>
      <c r="M24" s="68"/>
      <c r="N24" s="69"/>
      <c r="O24" s="5"/>
    </row>
    <row r="25" spans="1:15" ht="17.25">
      <c r="A25" s="2"/>
      <c r="B25" s="17" t="s">
        <v>72</v>
      </c>
      <c r="C25" s="23"/>
      <c r="D25" s="8" t="s">
        <v>3</v>
      </c>
      <c r="E25" s="25">
        <v>1</v>
      </c>
      <c r="F25" s="8" t="s">
        <v>3</v>
      </c>
      <c r="G25" s="2"/>
      <c r="H25" s="71" t="s">
        <v>73</v>
      </c>
      <c r="I25" s="72"/>
      <c r="J25" s="72"/>
      <c r="K25" s="72"/>
      <c r="L25" s="72"/>
      <c r="M25" s="72"/>
      <c r="N25" s="73"/>
      <c r="O25" s="5"/>
    </row>
    <row r="26" spans="1:15">
      <c r="A26" s="2"/>
      <c r="B26" s="2"/>
      <c r="C26" s="2"/>
      <c r="D26" s="2"/>
      <c r="E26" s="2"/>
      <c r="F26" s="2"/>
      <c r="G26" s="2"/>
      <c r="H26" s="2"/>
      <c r="I26" s="2"/>
      <c r="J26" s="2"/>
      <c r="K26" s="2"/>
      <c r="L26" s="2"/>
      <c r="M26" s="2"/>
      <c r="N26" s="2"/>
      <c r="O26" s="2"/>
    </row>
    <row r="27" spans="1:15" ht="19.5">
      <c r="A27" s="2"/>
      <c r="B27" s="67" t="s">
        <v>44</v>
      </c>
      <c r="C27" s="67"/>
      <c r="D27" s="67"/>
      <c r="E27" s="67"/>
      <c r="F27" s="67"/>
      <c r="G27" s="67"/>
      <c r="H27" s="1"/>
      <c r="I27" s="1"/>
      <c r="J27" s="1"/>
      <c r="K27" s="1"/>
      <c r="L27" s="1"/>
      <c r="M27" s="1"/>
      <c r="N27" s="1"/>
      <c r="O27" s="1"/>
    </row>
    <row r="28" spans="1:15">
      <c r="A28" s="2"/>
      <c r="B28" s="2"/>
      <c r="C28" s="2"/>
      <c r="D28" s="5"/>
      <c r="E28" s="2"/>
      <c r="F28" s="2"/>
      <c r="G28" s="6"/>
      <c r="H28" s="6"/>
      <c r="I28" s="6"/>
      <c r="J28" s="6"/>
      <c r="K28" s="6"/>
      <c r="L28" s="6"/>
      <c r="M28" s="6"/>
      <c r="N28" s="6"/>
      <c r="O28" s="6"/>
    </row>
    <row r="29" spans="1:15">
      <c r="A29" s="2"/>
      <c r="B29" s="2"/>
      <c r="C29" s="2"/>
      <c r="D29" s="5"/>
      <c r="E29" s="2"/>
      <c r="F29" s="2"/>
      <c r="G29" s="6"/>
      <c r="H29" s="6"/>
      <c r="I29" s="6"/>
      <c r="J29" s="6"/>
      <c r="K29" s="6"/>
      <c r="L29" s="6"/>
      <c r="M29" s="6"/>
      <c r="N29" s="6"/>
      <c r="O29" s="6"/>
    </row>
    <row r="30" spans="1:15" ht="16.5">
      <c r="A30" s="2"/>
      <c r="B30" s="66" t="s">
        <v>42</v>
      </c>
      <c r="C30" s="66"/>
      <c r="D30" s="66"/>
      <c r="E30" s="66"/>
      <c r="F30" s="66"/>
      <c r="G30" s="66"/>
      <c r="H30" s="6"/>
      <c r="I30" s="6"/>
      <c r="J30" s="6"/>
      <c r="K30" s="6"/>
      <c r="L30" s="6"/>
      <c r="M30" s="6"/>
      <c r="N30" s="6"/>
      <c r="O30" s="6"/>
    </row>
    <row r="31" spans="1:15">
      <c r="A31" s="2"/>
      <c r="B31" s="2"/>
      <c r="C31" s="2"/>
      <c r="D31" s="5"/>
      <c r="E31" s="2"/>
      <c r="F31" s="2"/>
      <c r="G31" s="6"/>
      <c r="H31" s="6"/>
      <c r="I31" s="6"/>
      <c r="J31" s="6"/>
      <c r="K31" s="6"/>
      <c r="L31" s="6"/>
      <c r="M31" s="6"/>
      <c r="N31" s="6"/>
      <c r="O31" s="6"/>
    </row>
    <row r="32" spans="1:15">
      <c r="A32" s="2"/>
      <c r="B32" s="2"/>
      <c r="C32" s="2"/>
      <c r="D32" s="5"/>
      <c r="E32" s="2"/>
      <c r="F32" s="2"/>
      <c r="G32" s="6"/>
      <c r="H32" s="6"/>
      <c r="I32" s="6"/>
      <c r="J32" s="6"/>
      <c r="K32" s="6"/>
      <c r="L32" s="6"/>
      <c r="M32" s="6"/>
      <c r="N32" s="6"/>
      <c r="O32" s="6"/>
    </row>
    <row r="33" spans="1:15" ht="16.5">
      <c r="A33" s="2"/>
      <c r="B33" s="66" t="s">
        <v>43</v>
      </c>
      <c r="C33" s="66"/>
      <c r="D33" s="66"/>
      <c r="E33" s="66"/>
      <c r="F33" s="66"/>
      <c r="G33" s="66"/>
      <c r="H33" s="6"/>
      <c r="I33" s="6"/>
      <c r="J33" s="6"/>
      <c r="K33" s="6"/>
      <c r="L33" s="6"/>
      <c r="M33" s="6"/>
      <c r="N33" s="6"/>
      <c r="O33" s="6"/>
    </row>
    <row r="34" spans="1:15">
      <c r="A34" s="2"/>
      <c r="B34" s="2"/>
      <c r="C34" s="2"/>
      <c r="D34" s="5"/>
      <c r="E34" s="2"/>
      <c r="F34" s="2"/>
      <c r="G34" s="6"/>
      <c r="H34" s="6"/>
      <c r="I34" s="6"/>
      <c r="J34" s="6"/>
      <c r="K34" s="6"/>
      <c r="L34" s="6"/>
      <c r="M34" s="6"/>
      <c r="N34" s="6"/>
      <c r="O34" s="6"/>
    </row>
    <row r="35" spans="1:15">
      <c r="A35" s="2"/>
      <c r="B35" s="2"/>
      <c r="C35" s="2"/>
      <c r="D35" s="5"/>
      <c r="E35" s="2"/>
      <c r="F35" s="2"/>
      <c r="G35" s="6"/>
      <c r="H35" s="6"/>
      <c r="I35" s="6"/>
      <c r="J35" s="6"/>
      <c r="K35" s="6"/>
      <c r="L35" s="6"/>
      <c r="M35" s="6"/>
      <c r="N35" s="6"/>
      <c r="O35" s="6"/>
    </row>
    <row r="36" spans="1:15" ht="16.5">
      <c r="A36" s="2"/>
      <c r="B36" s="66" t="s">
        <v>130</v>
      </c>
      <c r="C36" s="66"/>
      <c r="D36" s="66"/>
      <c r="E36" s="66"/>
      <c r="F36" s="66"/>
      <c r="G36" s="66"/>
      <c r="H36" s="6"/>
      <c r="I36" s="6"/>
      <c r="J36" s="6"/>
      <c r="K36" s="6"/>
      <c r="L36" s="6"/>
      <c r="M36" s="28"/>
      <c r="N36" s="6"/>
      <c r="O36" s="6"/>
    </row>
    <row r="37" spans="1:15">
      <c r="A37" s="2"/>
      <c r="B37" s="2"/>
      <c r="C37" s="2"/>
      <c r="D37" s="5"/>
      <c r="E37" s="2"/>
      <c r="F37" s="2"/>
      <c r="G37" s="6"/>
      <c r="H37" s="6"/>
      <c r="I37" s="6"/>
      <c r="J37" s="6"/>
      <c r="K37" s="6"/>
      <c r="L37" s="6"/>
      <c r="M37" s="6"/>
      <c r="N37" s="6"/>
      <c r="O37" s="6"/>
    </row>
    <row r="38" spans="1:15">
      <c r="A38" s="2"/>
      <c r="B38" s="2"/>
      <c r="C38" s="2"/>
      <c r="D38" s="5"/>
      <c r="E38" s="2"/>
      <c r="F38" s="2"/>
      <c r="G38" s="6"/>
      <c r="H38" s="6"/>
      <c r="I38" s="6"/>
      <c r="J38" s="6"/>
      <c r="K38" s="6"/>
      <c r="L38" s="6"/>
      <c r="M38" s="6"/>
      <c r="N38" s="6"/>
      <c r="O38" s="6"/>
    </row>
    <row r="39" spans="1:15" ht="18">
      <c r="A39" s="2"/>
      <c r="B39" s="66" t="s">
        <v>56</v>
      </c>
      <c r="C39" s="66"/>
      <c r="D39" s="66"/>
      <c r="E39" s="66"/>
      <c r="F39" s="66"/>
      <c r="G39" s="66"/>
      <c r="H39" s="6"/>
      <c r="I39" s="6"/>
      <c r="J39" s="6"/>
      <c r="K39" s="6"/>
      <c r="L39" s="6"/>
      <c r="M39" s="28"/>
      <c r="N39" s="6"/>
      <c r="O39" s="6"/>
    </row>
    <row r="40" spans="1:15">
      <c r="A40" s="2"/>
      <c r="B40" s="2"/>
      <c r="C40" s="2"/>
      <c r="D40" s="5"/>
      <c r="E40" s="2"/>
      <c r="F40" s="2"/>
      <c r="G40" s="6"/>
      <c r="H40" s="6"/>
      <c r="I40" s="6"/>
      <c r="J40" s="6"/>
      <c r="K40" s="6"/>
      <c r="L40" s="6"/>
      <c r="M40" s="6"/>
      <c r="N40" s="6"/>
      <c r="O40" s="6"/>
    </row>
    <row r="41" spans="1:15">
      <c r="A41" s="2"/>
      <c r="B41" s="2"/>
      <c r="C41" s="2"/>
      <c r="D41" s="5"/>
      <c r="E41" s="2"/>
      <c r="F41" s="2"/>
      <c r="G41" s="6"/>
      <c r="H41" s="6"/>
      <c r="I41" s="6"/>
      <c r="J41" s="6"/>
      <c r="K41" s="6"/>
      <c r="L41" s="6"/>
      <c r="M41" s="6"/>
      <c r="N41" s="6"/>
      <c r="O41" s="6"/>
    </row>
    <row r="42" spans="1:15" ht="19.5">
      <c r="A42" s="2"/>
      <c r="B42" s="67" t="s">
        <v>88</v>
      </c>
      <c r="C42" s="67"/>
      <c r="D42" s="67"/>
      <c r="E42" s="67"/>
      <c r="F42" s="67"/>
      <c r="G42" s="67"/>
      <c r="H42" s="6"/>
      <c r="I42" s="6"/>
      <c r="J42" s="6"/>
      <c r="K42" s="6"/>
      <c r="L42" s="6"/>
      <c r="M42" s="6"/>
      <c r="N42" s="6"/>
      <c r="O42" s="6"/>
    </row>
    <row r="43" spans="1:15">
      <c r="A43" s="2"/>
      <c r="B43" s="2"/>
      <c r="C43" s="2"/>
      <c r="D43" s="5"/>
      <c r="E43" s="2"/>
      <c r="F43" s="2"/>
      <c r="G43" s="6"/>
      <c r="H43" s="6"/>
      <c r="I43" s="6"/>
      <c r="J43" s="6"/>
      <c r="K43" s="6"/>
      <c r="L43" s="6"/>
      <c r="M43" s="6"/>
      <c r="N43" s="6"/>
      <c r="O43" s="6"/>
    </row>
    <row r="44" spans="1:15">
      <c r="A44" s="2"/>
      <c r="B44" s="2"/>
      <c r="C44" s="26" t="s">
        <v>131</v>
      </c>
      <c r="D44" s="26" t="s">
        <v>0</v>
      </c>
      <c r="E44" s="26" t="s">
        <v>41</v>
      </c>
      <c r="F44" s="26" t="s">
        <v>0</v>
      </c>
      <c r="G44" s="6"/>
      <c r="H44" s="27" t="s">
        <v>1</v>
      </c>
      <c r="I44" s="27"/>
      <c r="J44" s="27"/>
      <c r="K44" s="27"/>
      <c r="L44" s="27"/>
      <c r="M44" s="27"/>
      <c r="N44" s="27"/>
      <c r="O44" s="6"/>
    </row>
    <row r="45" spans="1:15">
      <c r="A45" s="2"/>
      <c r="B45" s="4" t="s">
        <v>50</v>
      </c>
      <c r="C45" s="31">
        <f>IFERROR((C22-C23)*C24/100*C21*C25,"insufficient data")</f>
        <v>0</v>
      </c>
      <c r="D45" s="30" t="s">
        <v>4</v>
      </c>
      <c r="E45" s="31">
        <f>IFERROR((E22-E23)*E24/100*E21*E25,"insufficient data")</f>
        <v>0</v>
      </c>
      <c r="F45" s="30" t="s">
        <v>4</v>
      </c>
      <c r="G45" s="2"/>
      <c r="H45" s="74" t="s">
        <v>59</v>
      </c>
      <c r="I45" s="75"/>
      <c r="J45" s="75"/>
      <c r="K45" s="75"/>
      <c r="L45" s="75"/>
      <c r="M45" s="75"/>
      <c r="N45" s="76"/>
      <c r="O45" s="6"/>
    </row>
    <row r="46" spans="1:15">
      <c r="A46" s="2"/>
      <c r="B46" s="4" t="s">
        <v>51</v>
      </c>
      <c r="C46" s="31">
        <f>IFERROR((C22-C23)*C24/100*C21*C25,"insufficient data")</f>
        <v>0</v>
      </c>
      <c r="D46" s="30" t="s">
        <v>4</v>
      </c>
      <c r="E46" s="31">
        <f>IFERROR((E22-E23)*E24/100*E21*E25,"insufficient data")</f>
        <v>0</v>
      </c>
      <c r="F46" s="30" t="s">
        <v>4</v>
      </c>
      <c r="G46" s="2"/>
      <c r="H46" s="74" t="s">
        <v>58</v>
      </c>
      <c r="I46" s="75"/>
      <c r="J46" s="75"/>
      <c r="K46" s="75"/>
      <c r="L46" s="75"/>
      <c r="M46" s="75"/>
      <c r="N46" s="76"/>
      <c r="O46" s="6"/>
    </row>
    <row r="47" spans="1:15">
      <c r="A47" s="2"/>
      <c r="B47" s="4" t="s">
        <v>129</v>
      </c>
      <c r="C47" s="31">
        <f>IFERROR(C22*C24/100*C21*$D17-C23*C24/100*C21*C25*$F17,"insufficient data")</f>
        <v>0</v>
      </c>
      <c r="D47" s="30" t="s">
        <v>4</v>
      </c>
      <c r="E47" s="31">
        <f>IFERROR(E22*E24/100*E21*$D17-E23*E24/100*E21*E25*$F17,"insufficient data")</f>
        <v>0</v>
      </c>
      <c r="F47" s="30" t="s">
        <v>4</v>
      </c>
      <c r="G47" s="2"/>
      <c r="H47" s="74" t="s">
        <v>128</v>
      </c>
      <c r="I47" s="75"/>
      <c r="J47" s="75"/>
      <c r="K47" s="75"/>
      <c r="L47" s="75"/>
      <c r="M47" s="75"/>
      <c r="N47" s="76"/>
      <c r="O47" s="6"/>
    </row>
    <row r="48" spans="1:15">
      <c r="A48" s="2"/>
      <c r="B48" s="4" t="s">
        <v>57</v>
      </c>
      <c r="C48" s="32">
        <f>IFERROR((C22*C24/100*C21*$D18-C23*C24/100*C21*C25*$F18)/10^6,"insufficient data")</f>
        <v>0</v>
      </c>
      <c r="D48" s="30" t="s">
        <v>90</v>
      </c>
      <c r="E48" s="32">
        <f>IFERROR((E22*E24/100*E21*$D18-E23*E24/100*E21*E25*$F18)/10^6,"insufficient data")</f>
        <v>0</v>
      </c>
      <c r="F48" s="30" t="s">
        <v>90</v>
      </c>
      <c r="G48" s="2"/>
      <c r="H48" s="74" t="s">
        <v>89</v>
      </c>
      <c r="I48" s="75"/>
      <c r="J48" s="75"/>
      <c r="K48" s="75"/>
      <c r="L48" s="75"/>
      <c r="M48" s="75"/>
      <c r="N48" s="76"/>
      <c r="O48" s="6"/>
    </row>
    <row r="49" spans="1:15">
      <c r="A49" s="2"/>
      <c r="B49" s="2"/>
      <c r="C49" s="2"/>
      <c r="D49" s="5"/>
      <c r="E49" s="2"/>
      <c r="F49" s="2"/>
      <c r="G49" s="6"/>
      <c r="H49" s="6"/>
      <c r="I49" s="6"/>
      <c r="J49" s="6"/>
      <c r="K49" s="6"/>
      <c r="L49" s="6"/>
      <c r="M49" s="6"/>
      <c r="N49" s="6"/>
      <c r="O49" s="6"/>
    </row>
    <row r="50" spans="1:15" ht="19.5">
      <c r="A50" s="2"/>
      <c r="B50" s="67" t="s">
        <v>63</v>
      </c>
      <c r="C50" s="67"/>
      <c r="D50" s="67"/>
      <c r="E50" s="67"/>
      <c r="F50" s="67"/>
      <c r="G50" s="67"/>
      <c r="H50" s="6"/>
      <c r="I50" s="6"/>
      <c r="J50" s="6"/>
      <c r="K50" s="6"/>
      <c r="L50" s="6"/>
      <c r="M50" s="6"/>
      <c r="N50" s="6"/>
      <c r="O50" s="6"/>
    </row>
    <row r="51" spans="1:15">
      <c r="A51" s="2"/>
      <c r="B51" s="2"/>
      <c r="C51" s="2"/>
      <c r="D51" s="2"/>
      <c r="E51" s="2"/>
      <c r="F51" s="2"/>
      <c r="G51" s="2"/>
      <c r="H51" s="2"/>
      <c r="I51" s="2"/>
      <c r="J51" s="2"/>
      <c r="K51" s="2"/>
      <c r="L51" s="2"/>
      <c r="M51" s="2"/>
      <c r="N51" s="2"/>
      <c r="O51" s="2"/>
    </row>
    <row r="52" spans="1:15">
      <c r="A52" s="2"/>
      <c r="B52" s="2"/>
      <c r="C52" s="64" t="s">
        <v>60</v>
      </c>
      <c r="D52" s="64"/>
      <c r="E52" s="65" t="s">
        <v>103</v>
      </c>
      <c r="F52" s="65"/>
      <c r="G52" s="2"/>
      <c r="H52" s="27" t="s">
        <v>1</v>
      </c>
      <c r="I52" s="27"/>
      <c r="J52" s="27"/>
      <c r="K52" s="27"/>
      <c r="L52" s="27"/>
      <c r="M52" s="27"/>
      <c r="N52" s="27"/>
      <c r="O52" s="2"/>
    </row>
    <row r="53" spans="1:15">
      <c r="A53" s="2"/>
      <c r="B53" s="2"/>
      <c r="C53" s="77" t="s">
        <v>104</v>
      </c>
      <c r="D53" s="77"/>
      <c r="E53" s="78">
        <v>16855</v>
      </c>
      <c r="F53" s="79"/>
      <c r="G53" s="2"/>
      <c r="H53" s="74" t="s">
        <v>105</v>
      </c>
      <c r="I53" s="74"/>
      <c r="J53" s="74"/>
      <c r="K53" s="74"/>
      <c r="L53" s="74"/>
      <c r="M53" s="74"/>
      <c r="N53" s="80"/>
      <c r="O53" s="2"/>
    </row>
    <row r="54" spans="1:15">
      <c r="A54" s="2"/>
      <c r="B54" s="2"/>
      <c r="C54" s="77" t="s">
        <v>106</v>
      </c>
      <c r="D54" s="77"/>
      <c r="E54" s="78">
        <v>25510</v>
      </c>
      <c r="F54" s="79"/>
      <c r="G54" s="2"/>
      <c r="H54" s="74" t="s">
        <v>107</v>
      </c>
      <c r="I54" s="74"/>
      <c r="J54" s="74"/>
      <c r="K54" s="74"/>
      <c r="L54" s="74"/>
      <c r="M54" s="74"/>
      <c r="N54" s="80"/>
      <c r="O54" s="2"/>
    </row>
    <row r="55" spans="1:15">
      <c r="A55" s="2"/>
      <c r="B55" s="2"/>
      <c r="C55" s="77" t="s">
        <v>108</v>
      </c>
      <c r="D55" s="77"/>
      <c r="E55" s="78">
        <v>22690</v>
      </c>
      <c r="F55" s="79"/>
      <c r="G55" s="2"/>
      <c r="H55" s="74" t="s">
        <v>109</v>
      </c>
      <c r="I55" s="74"/>
      <c r="J55" s="74"/>
      <c r="K55" s="74"/>
      <c r="L55" s="74"/>
      <c r="M55" s="74"/>
      <c r="N55" s="80"/>
      <c r="O55" s="2"/>
    </row>
    <row r="56" spans="1:15">
      <c r="A56" s="2"/>
      <c r="B56" s="2"/>
      <c r="C56" s="77" t="s">
        <v>110</v>
      </c>
      <c r="D56" s="77"/>
      <c r="E56" s="78">
        <v>30690</v>
      </c>
      <c r="F56" s="79"/>
      <c r="G56" s="2"/>
      <c r="H56" s="74" t="s">
        <v>111</v>
      </c>
      <c r="I56" s="74"/>
      <c r="J56" s="74"/>
      <c r="K56" s="74"/>
      <c r="L56" s="74"/>
      <c r="M56" s="74"/>
      <c r="N56" s="80"/>
      <c r="O56" s="2"/>
    </row>
    <row r="57" spans="1:15">
      <c r="A57" s="2"/>
      <c r="B57" s="2"/>
      <c r="C57" s="77" t="s">
        <v>112</v>
      </c>
      <c r="D57" s="77"/>
      <c r="E57" s="78">
        <v>50840</v>
      </c>
      <c r="F57" s="79"/>
      <c r="G57" s="2"/>
      <c r="H57" s="74" t="s">
        <v>113</v>
      </c>
      <c r="I57" s="74"/>
      <c r="J57" s="74"/>
      <c r="K57" s="74"/>
      <c r="L57" s="74"/>
      <c r="M57" s="74"/>
      <c r="N57" s="80"/>
      <c r="O57" s="2"/>
    </row>
    <row r="58" spans="1:15">
      <c r="A58" s="2"/>
      <c r="B58" s="2"/>
      <c r="C58" s="77" t="s">
        <v>114</v>
      </c>
      <c r="D58" s="77"/>
      <c r="E58" s="78">
        <v>81610</v>
      </c>
      <c r="F58" s="79"/>
      <c r="G58" s="2"/>
      <c r="H58" s="74" t="s">
        <v>115</v>
      </c>
      <c r="I58" s="74"/>
      <c r="J58" s="74"/>
      <c r="K58" s="74"/>
      <c r="L58" s="74"/>
      <c r="M58" s="74"/>
      <c r="N58" s="80"/>
      <c r="O58" s="2"/>
    </row>
    <row r="59" spans="1:15">
      <c r="A59" s="2"/>
      <c r="B59" s="2"/>
      <c r="C59" s="64" t="s">
        <v>61</v>
      </c>
      <c r="D59" s="64"/>
      <c r="E59" s="81" t="s">
        <v>116</v>
      </c>
      <c r="F59" s="81"/>
      <c r="G59" s="2"/>
      <c r="H59" s="2"/>
      <c r="I59" s="2"/>
      <c r="J59" s="2"/>
      <c r="K59" s="2"/>
      <c r="L59" s="2"/>
      <c r="M59" s="2"/>
      <c r="N59" s="39"/>
      <c r="O59" s="2"/>
    </row>
    <row r="60" spans="1:15">
      <c r="A60" s="2"/>
      <c r="B60" s="2"/>
      <c r="C60" s="77" t="s">
        <v>104</v>
      </c>
      <c r="D60" s="77"/>
      <c r="E60" s="78">
        <v>794</v>
      </c>
      <c r="F60" s="79"/>
      <c r="G60" s="2"/>
      <c r="H60" s="74" t="s">
        <v>123</v>
      </c>
      <c r="I60" s="74"/>
      <c r="J60" s="74"/>
      <c r="K60" s="74"/>
      <c r="L60" s="74"/>
      <c r="M60" s="74"/>
      <c r="N60" s="80"/>
      <c r="O60" s="2"/>
    </row>
    <row r="61" spans="1:15">
      <c r="A61" s="2"/>
      <c r="B61" s="2"/>
      <c r="C61" s="77" t="s">
        <v>106</v>
      </c>
      <c r="D61" s="77"/>
      <c r="E61" s="78">
        <v>397</v>
      </c>
      <c r="F61" s="79"/>
      <c r="G61" s="2"/>
      <c r="H61" s="74" t="s">
        <v>124</v>
      </c>
      <c r="I61" s="74"/>
      <c r="J61" s="74"/>
      <c r="K61" s="74"/>
      <c r="L61" s="74"/>
      <c r="M61" s="74"/>
      <c r="N61" s="80"/>
      <c r="O61" s="2"/>
    </row>
    <row r="62" spans="1:15">
      <c r="B62" s="2"/>
      <c r="C62" s="64" t="s">
        <v>62</v>
      </c>
      <c r="D62" s="64"/>
      <c r="E62" s="65" t="s">
        <v>117</v>
      </c>
      <c r="F62" s="65"/>
      <c r="G62" s="2"/>
      <c r="H62" s="2"/>
      <c r="I62" s="2"/>
      <c r="J62" s="2"/>
      <c r="K62" s="2"/>
      <c r="L62" s="2"/>
      <c r="M62" s="2"/>
      <c r="N62" s="39"/>
    </row>
    <row r="63" spans="1:15">
      <c r="B63" s="2"/>
      <c r="C63" s="77" t="s">
        <v>64</v>
      </c>
      <c r="D63" s="77"/>
      <c r="E63" s="78">
        <v>10</v>
      </c>
      <c r="F63" s="79"/>
      <c r="G63" s="2"/>
      <c r="H63" s="74" t="s">
        <v>118</v>
      </c>
      <c r="I63" s="74"/>
      <c r="J63" s="74"/>
      <c r="K63" s="74"/>
      <c r="L63" s="74"/>
      <c r="M63" s="74"/>
      <c r="N63" s="80"/>
    </row>
    <row r="64" spans="1:15">
      <c r="B64" s="2"/>
      <c r="C64" s="2"/>
      <c r="D64" s="2"/>
      <c r="E64" s="2"/>
      <c r="F64" s="2"/>
      <c r="G64" s="2"/>
      <c r="H64" s="2"/>
      <c r="I64" s="2"/>
      <c r="J64" s="2"/>
      <c r="K64" s="2"/>
      <c r="L64" s="2"/>
      <c r="M64" s="2"/>
      <c r="N64" s="2"/>
    </row>
    <row r="65" spans="2:14">
      <c r="B65" s="40"/>
      <c r="C65" s="40"/>
      <c r="D65" s="40"/>
      <c r="E65" s="40"/>
      <c r="F65" s="40"/>
      <c r="G65" s="40"/>
      <c r="H65" s="40"/>
      <c r="I65" s="40"/>
      <c r="J65" s="40"/>
      <c r="K65" s="40"/>
      <c r="L65" s="40"/>
      <c r="M65" s="40"/>
      <c r="N65" s="40"/>
    </row>
  </sheetData>
  <mergeCells count="61">
    <mergeCell ref="H53:N53"/>
    <mergeCell ref="H54:N54"/>
    <mergeCell ref="H55:N55"/>
    <mergeCell ref="H57:N57"/>
    <mergeCell ref="H58:N58"/>
    <mergeCell ref="H56:N56"/>
    <mergeCell ref="E61:F61"/>
    <mergeCell ref="C59:D59"/>
    <mergeCell ref="C60:D60"/>
    <mergeCell ref="C61:D61"/>
    <mergeCell ref="H61:N61"/>
    <mergeCell ref="C56:D56"/>
    <mergeCell ref="C57:D57"/>
    <mergeCell ref="C58:D58"/>
    <mergeCell ref="E56:F56"/>
    <mergeCell ref="H60:N60"/>
    <mergeCell ref="E59:F59"/>
    <mergeCell ref="E60:F60"/>
    <mergeCell ref="H15:N15"/>
    <mergeCell ref="B27:G27"/>
    <mergeCell ref="B42:G42"/>
    <mergeCell ref="H46:N46"/>
    <mergeCell ref="H47:N47"/>
    <mergeCell ref="H22:N22"/>
    <mergeCell ref="H23:N23"/>
    <mergeCell ref="H24:N24"/>
    <mergeCell ref="H25:N25"/>
    <mergeCell ref="B30:G30"/>
    <mergeCell ref="B33:G33"/>
    <mergeCell ref="C63:D63"/>
    <mergeCell ref="E63:F63"/>
    <mergeCell ref="H63:N63"/>
    <mergeCell ref="H48:N48"/>
    <mergeCell ref="H45:N45"/>
    <mergeCell ref="E57:F57"/>
    <mergeCell ref="E58:F58"/>
    <mergeCell ref="B50:G50"/>
    <mergeCell ref="C52:D52"/>
    <mergeCell ref="C53:D53"/>
    <mergeCell ref="C54:D54"/>
    <mergeCell ref="C55:D55"/>
    <mergeCell ref="E52:F52"/>
    <mergeCell ref="E53:F53"/>
    <mergeCell ref="E54:F54"/>
    <mergeCell ref="E55:F55"/>
    <mergeCell ref="D1:N1"/>
    <mergeCell ref="D2:N2"/>
    <mergeCell ref="E5:N5"/>
    <mergeCell ref="C62:D62"/>
    <mergeCell ref="E62:F62"/>
    <mergeCell ref="B36:G36"/>
    <mergeCell ref="B39:G39"/>
    <mergeCell ref="B3:G3"/>
    <mergeCell ref="H21:N21"/>
    <mergeCell ref="C9:F9"/>
    <mergeCell ref="H17:N17"/>
    <mergeCell ref="H18:N18"/>
    <mergeCell ref="H11:N11"/>
    <mergeCell ref="H12:N12"/>
    <mergeCell ref="H13:N13"/>
    <mergeCell ref="H14:N14"/>
  </mergeCells>
  <conditionalFormatting sqref="D16 F16">
    <cfRule type="cellIs" dxfId="0" priority="1" operator="notEqual">
      <formula>1</formula>
    </cfRule>
  </conditionalFormatting>
  <dataValidations count="2">
    <dataValidation type="list" allowBlank="1" showInputMessage="1" showErrorMessage="1" sqref="C5" xr:uid="{00000000-0002-0000-0000-000000000000}">
      <formula1>"EU values, National values"</formula1>
    </dataValidation>
    <dataValidation type="decimal" allowBlank="1" showInputMessage="1" showErrorMessage="1" sqref="C25" xr:uid="{00000000-0002-0000-0000-000001000000}">
      <formula1>0</formula1>
      <formula2>1</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'EU Values'!$A$3:$A$37</xm:f>
          </x14:formula1>
          <xm:sqref>E11:E15 C11:C15</xm:sqref>
        </x14:dataValidation>
        <x14:dataValidation type="list" allowBlank="1" showInputMessage="1" showErrorMessage="1" xr:uid="{00000000-0002-0000-0000-000003000000}">
          <x14:formula1>
            <xm:f>'EU Values'!$B$40:$D$40</xm:f>
          </x14:formula1>
          <xm:sqref>C6</xm:sqref>
        </x14:dataValidation>
        <x14:dataValidation type="list" allowBlank="1" showInputMessage="1" showErrorMessage="1" xr:uid="{00000000-0002-0000-0000-000004000000}">
          <x14:formula1>
            <xm:f>'EU Values'!$A$41:$A$49</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9"/>
  <sheetViews>
    <sheetView showGridLines="0" workbookViewId="0"/>
  </sheetViews>
  <sheetFormatPr defaultColWidth="11.5546875" defaultRowHeight="15.75"/>
  <cols>
    <col min="1" max="1" width="29.6640625" customWidth="1"/>
    <col min="2" max="3" width="16.44140625" customWidth="1"/>
    <col min="4" max="6" width="13.88671875" customWidth="1"/>
  </cols>
  <sheetData>
    <row r="1" spans="1:3" ht="27">
      <c r="A1" s="13" t="s">
        <v>6</v>
      </c>
    </row>
    <row r="2" spans="1:3" ht="33">
      <c r="A2" s="14" t="s">
        <v>39</v>
      </c>
      <c r="B2" s="15" t="s">
        <v>70</v>
      </c>
      <c r="C2" s="15" t="s">
        <v>45</v>
      </c>
    </row>
    <row r="3" spans="1:3">
      <c r="A3" s="47" t="s">
        <v>46</v>
      </c>
      <c r="B3" s="48">
        <v>133.30000000000001</v>
      </c>
      <c r="C3" s="49">
        <v>2.2813398011843931</v>
      </c>
    </row>
    <row r="4" spans="1:3">
      <c r="A4" s="47" t="s">
        <v>47</v>
      </c>
      <c r="B4" s="48">
        <v>209.9</v>
      </c>
      <c r="C4" s="49">
        <v>1.6631285859362606</v>
      </c>
    </row>
    <row r="5" spans="1:3">
      <c r="A5" s="47" t="s">
        <v>30</v>
      </c>
      <c r="B5" s="48">
        <v>201.96</v>
      </c>
      <c r="C5" s="49">
        <v>1.006997626587018</v>
      </c>
    </row>
    <row r="6" spans="1:3">
      <c r="A6" s="47" t="s">
        <v>10</v>
      </c>
      <c r="B6" s="48">
        <v>266.76000000000005</v>
      </c>
      <c r="C6" s="49">
        <v>1.1187108392053828</v>
      </c>
    </row>
    <row r="7" spans="1:3">
      <c r="A7" s="47" t="s">
        <v>8</v>
      </c>
      <c r="B7" s="48">
        <v>249.48000000000002</v>
      </c>
      <c r="C7" s="49">
        <v>1.1187108392053828</v>
      </c>
    </row>
    <row r="8" spans="1:3">
      <c r="A8" s="47" t="s">
        <v>37</v>
      </c>
      <c r="B8" s="48">
        <v>0</v>
      </c>
      <c r="C8" s="49">
        <v>1.0008121069200384</v>
      </c>
    </row>
    <row r="9" spans="1:3">
      <c r="A9" s="47" t="s">
        <v>36</v>
      </c>
      <c r="B9" s="48">
        <v>0</v>
      </c>
      <c r="C9" s="49">
        <v>1.0008121069200384</v>
      </c>
    </row>
    <row r="10" spans="1:3">
      <c r="A10" s="47" t="s">
        <v>38</v>
      </c>
      <c r="B10" s="48">
        <v>0</v>
      </c>
      <c r="C10" s="49">
        <v>1.0008121069200384</v>
      </c>
    </row>
    <row r="11" spans="1:3">
      <c r="A11" s="47" t="s">
        <v>71</v>
      </c>
      <c r="B11" s="48">
        <v>0</v>
      </c>
      <c r="C11" s="49">
        <v>1.0320594242406544</v>
      </c>
    </row>
    <row r="12" spans="1:3">
      <c r="A12" s="47" t="s">
        <v>33</v>
      </c>
      <c r="B12" s="48">
        <v>0</v>
      </c>
      <c r="C12" s="49">
        <v>1.0008121069200384</v>
      </c>
    </row>
    <row r="13" spans="1:3">
      <c r="A13" s="47" t="s">
        <v>34</v>
      </c>
      <c r="B13" s="48">
        <v>0</v>
      </c>
      <c r="C13" s="49">
        <v>1.0008121069200384</v>
      </c>
    </row>
    <row r="14" spans="1:3">
      <c r="A14" s="47" t="s">
        <v>9</v>
      </c>
      <c r="B14" s="48">
        <v>258.84000000000003</v>
      </c>
      <c r="C14" s="49">
        <v>1.1187108392053828</v>
      </c>
    </row>
    <row r="15" spans="1:3">
      <c r="A15" s="47" t="s">
        <v>12</v>
      </c>
      <c r="B15" s="48">
        <v>227.16000000000003</v>
      </c>
      <c r="C15" s="49">
        <v>1.1187108392053828</v>
      </c>
    </row>
    <row r="16" spans="1:3">
      <c r="A16" s="47" t="s">
        <v>13</v>
      </c>
      <c r="B16" s="48">
        <v>263.88000000000005</v>
      </c>
      <c r="C16" s="49">
        <v>1.1187108392053828</v>
      </c>
    </row>
    <row r="17" spans="1:3">
      <c r="A17" s="47" t="s">
        <v>7</v>
      </c>
      <c r="B17" s="48">
        <v>231.12000000000003</v>
      </c>
      <c r="C17" s="49">
        <v>1.1187108392053828</v>
      </c>
    </row>
    <row r="18" spans="1:3">
      <c r="A18" s="47" t="s">
        <v>14</v>
      </c>
      <c r="B18" s="48">
        <v>351.00000000000006</v>
      </c>
      <c r="C18" s="49">
        <v>1.1187108392053828</v>
      </c>
    </row>
    <row r="19" spans="1:3">
      <c r="A19" s="47" t="s">
        <v>15</v>
      </c>
      <c r="B19" s="48">
        <v>207.36</v>
      </c>
      <c r="C19" s="49">
        <v>1.1187108392053828</v>
      </c>
    </row>
    <row r="20" spans="1:3">
      <c r="A20" s="47" t="s">
        <v>11</v>
      </c>
      <c r="B20" s="48">
        <v>278.64000000000004</v>
      </c>
      <c r="C20" s="49">
        <v>1.1187108392053828</v>
      </c>
    </row>
    <row r="21" spans="1:3">
      <c r="A21" s="47" t="s">
        <v>16</v>
      </c>
      <c r="B21" s="48">
        <v>263.88000000000005</v>
      </c>
      <c r="C21" s="49">
        <v>1.1187108392053828</v>
      </c>
    </row>
    <row r="22" spans="1:3">
      <c r="A22" s="47" t="s">
        <v>17</v>
      </c>
      <c r="B22" s="48">
        <v>263.88000000000005</v>
      </c>
      <c r="C22" s="49">
        <v>1.1187108392053828</v>
      </c>
    </row>
    <row r="23" spans="1:3">
      <c r="A23" s="47" t="s">
        <v>18</v>
      </c>
      <c r="B23" s="48">
        <v>353.88000000000005</v>
      </c>
      <c r="C23" s="49">
        <v>1.0023608529460037</v>
      </c>
    </row>
    <row r="24" spans="1:3">
      <c r="A24" s="47" t="s">
        <v>22</v>
      </c>
      <c r="B24" s="48">
        <v>363.6</v>
      </c>
      <c r="C24" s="49">
        <v>1.0023608529460037</v>
      </c>
    </row>
    <row r="25" spans="1:3">
      <c r="A25" s="47" t="s">
        <v>35</v>
      </c>
      <c r="B25" s="48">
        <v>0</v>
      </c>
      <c r="C25" s="49">
        <v>1.0008121069200384</v>
      </c>
    </row>
    <row r="26" spans="1:3">
      <c r="A26" s="47" t="s">
        <v>26</v>
      </c>
      <c r="B26" s="48">
        <v>290.52000000000004</v>
      </c>
      <c r="C26" s="49">
        <v>1.0023608529460037</v>
      </c>
    </row>
    <row r="27" spans="1:3">
      <c r="A27" s="47" t="s">
        <v>25</v>
      </c>
      <c r="B27" s="48">
        <v>385.20000000000005</v>
      </c>
      <c r="C27" s="49">
        <v>1.0023608529460037</v>
      </c>
    </row>
    <row r="28" spans="1:3">
      <c r="A28" s="47" t="s">
        <v>19</v>
      </c>
      <c r="B28" s="48">
        <v>340.56000000000006</v>
      </c>
      <c r="C28" s="49">
        <v>1.0023608529460037</v>
      </c>
    </row>
    <row r="29" spans="1:3">
      <c r="A29" s="47" t="s">
        <v>24</v>
      </c>
      <c r="B29" s="48">
        <v>351.00000000000006</v>
      </c>
      <c r="C29" s="49">
        <v>1.0023608529460037</v>
      </c>
    </row>
    <row r="30" spans="1:3">
      <c r="A30" s="47" t="s">
        <v>21</v>
      </c>
      <c r="B30" s="48">
        <v>345.96000000000004</v>
      </c>
      <c r="C30" s="49">
        <v>1.0023608529460037</v>
      </c>
    </row>
    <row r="31" spans="1:3">
      <c r="A31" s="47" t="s">
        <v>20</v>
      </c>
      <c r="B31" s="48">
        <v>340.56000000000006</v>
      </c>
      <c r="C31" s="49">
        <v>1.0023608529460037</v>
      </c>
    </row>
    <row r="32" spans="1:3">
      <c r="A32" s="47" t="s">
        <v>31</v>
      </c>
      <c r="B32" s="48">
        <v>514.80000000000007</v>
      </c>
      <c r="C32" s="49">
        <v>1.0000437657748948</v>
      </c>
    </row>
    <row r="33" spans="1:6">
      <c r="A33" s="47" t="s">
        <v>28</v>
      </c>
      <c r="B33" s="48">
        <v>936.00000000000011</v>
      </c>
      <c r="C33" s="49">
        <v>1.1020923472909578</v>
      </c>
    </row>
    <row r="34" spans="1:6">
      <c r="A34" s="47" t="s">
        <v>27</v>
      </c>
      <c r="B34" s="48">
        <v>159.84</v>
      </c>
      <c r="C34" s="49">
        <v>1.1020923472909578</v>
      </c>
    </row>
    <row r="35" spans="1:6">
      <c r="A35" s="47" t="s">
        <v>29</v>
      </c>
      <c r="B35" s="48">
        <v>655.20000000000005</v>
      </c>
      <c r="C35" s="49">
        <v>1.1020923472909578</v>
      </c>
    </row>
    <row r="36" spans="1:6">
      <c r="A36" s="47" t="s">
        <v>23</v>
      </c>
      <c r="B36" s="48">
        <v>385.20000000000005</v>
      </c>
      <c r="C36" s="49">
        <v>0.99999999999999978</v>
      </c>
    </row>
    <row r="37" spans="1:6">
      <c r="A37" s="47" t="s">
        <v>32</v>
      </c>
      <c r="B37" s="48">
        <v>381.6</v>
      </c>
      <c r="C37" s="49">
        <v>0.99999999999999978</v>
      </c>
    </row>
    <row r="38" spans="1:6" ht="27">
      <c r="A38" s="13" t="s">
        <v>65</v>
      </c>
    </row>
    <row r="39" spans="1:6" ht="16.5" customHeight="1">
      <c r="A39" s="84" t="s">
        <v>122</v>
      </c>
      <c r="B39" s="82" t="s">
        <v>93</v>
      </c>
      <c r="C39" s="83"/>
      <c r="D39" s="83"/>
      <c r="E39" s="83" t="s">
        <v>102</v>
      </c>
      <c r="F39" s="83" t="s">
        <v>79</v>
      </c>
    </row>
    <row r="40" spans="1:6">
      <c r="A40" s="84"/>
      <c r="B40" s="37" t="s">
        <v>119</v>
      </c>
      <c r="C40" s="37" t="s">
        <v>120</v>
      </c>
      <c r="D40" s="37" t="s">
        <v>121</v>
      </c>
      <c r="E40" s="83"/>
      <c r="F40" s="83"/>
    </row>
    <row r="41" spans="1:6">
      <c r="A41" s="50" t="s">
        <v>125</v>
      </c>
      <c r="B41" s="47">
        <v>36.82</v>
      </c>
      <c r="C41" s="47">
        <v>31.26</v>
      </c>
      <c r="D41" s="47">
        <v>23.01</v>
      </c>
      <c r="E41" s="51">
        <v>12.4</v>
      </c>
      <c r="F41" s="52">
        <v>13740</v>
      </c>
    </row>
    <row r="42" spans="1:6">
      <c r="A42" s="53" t="s">
        <v>94</v>
      </c>
      <c r="B42" s="47">
        <v>38.08</v>
      </c>
      <c r="C42" s="47">
        <v>32.39</v>
      </c>
      <c r="D42" s="47">
        <v>23.81</v>
      </c>
      <c r="E42" s="51">
        <v>12.4</v>
      </c>
      <c r="F42" s="52">
        <v>13740</v>
      </c>
    </row>
    <row r="43" spans="1:6">
      <c r="A43" s="53" t="s">
        <v>95</v>
      </c>
      <c r="B43" s="47">
        <v>35.61</v>
      </c>
      <c r="C43" s="47">
        <v>30.29</v>
      </c>
      <c r="D43" s="47">
        <v>22.27</v>
      </c>
      <c r="E43" s="51">
        <v>12.4</v>
      </c>
      <c r="F43" s="52">
        <v>13740</v>
      </c>
    </row>
    <row r="44" spans="1:6">
      <c r="A44" s="53" t="s">
        <v>96</v>
      </c>
      <c r="B44" s="47">
        <v>41.82</v>
      </c>
      <c r="C44" s="47">
        <v>35.57</v>
      </c>
      <c r="D44" s="47">
        <v>26.15</v>
      </c>
      <c r="E44" s="51">
        <v>12.4</v>
      </c>
      <c r="F44" s="52">
        <v>13740</v>
      </c>
    </row>
    <row r="45" spans="1:6">
      <c r="A45" s="53" t="s">
        <v>97</v>
      </c>
      <c r="B45" s="54">
        <v>41.1</v>
      </c>
      <c r="C45" s="47">
        <v>34.96</v>
      </c>
      <c r="D45" s="54">
        <v>25.7</v>
      </c>
      <c r="E45" s="51">
        <v>12.4</v>
      </c>
      <c r="F45" s="52">
        <v>13740</v>
      </c>
    </row>
    <row r="46" spans="1:6">
      <c r="A46" s="55" t="s">
        <v>98</v>
      </c>
      <c r="B46" s="54">
        <v>24.8</v>
      </c>
      <c r="C46" s="54">
        <v>15.15</v>
      </c>
      <c r="D46" s="54">
        <v>13.92</v>
      </c>
      <c r="E46" s="51">
        <v>12.4</v>
      </c>
      <c r="F46" s="52">
        <v>13740</v>
      </c>
    </row>
    <row r="47" spans="1:6">
      <c r="A47" s="53" t="s">
        <v>99</v>
      </c>
      <c r="B47" s="56">
        <v>55.11</v>
      </c>
      <c r="C47" s="57">
        <v>46.86</v>
      </c>
      <c r="D47" s="57">
        <v>38.61</v>
      </c>
      <c r="E47" s="51">
        <v>24.6</v>
      </c>
      <c r="F47" s="58">
        <v>17480</v>
      </c>
    </row>
    <row r="48" spans="1:6">
      <c r="A48" s="53" t="s">
        <v>92</v>
      </c>
      <c r="B48" s="57">
        <v>311.52999999999997</v>
      </c>
      <c r="C48" s="57">
        <v>311.52999999999997</v>
      </c>
      <c r="D48" s="57">
        <v>311.52999999999997</v>
      </c>
      <c r="E48" s="51">
        <v>130.19999999999999</v>
      </c>
      <c r="F48" s="58">
        <v>55570</v>
      </c>
    </row>
    <row r="49" spans="1:6">
      <c r="A49" s="53" t="s">
        <v>100</v>
      </c>
      <c r="B49" s="57">
        <v>311.52999999999997</v>
      </c>
      <c r="C49" s="57">
        <v>311.52999999999997</v>
      </c>
      <c r="D49" s="57">
        <v>311.52999999999997</v>
      </c>
      <c r="E49" s="51">
        <v>130.19999999999999</v>
      </c>
      <c r="F49" s="58">
        <v>77800</v>
      </c>
    </row>
  </sheetData>
  <sortState xmlns:xlrd2="http://schemas.microsoft.com/office/spreadsheetml/2017/richdata2" ref="A3:C37">
    <sortCondition ref="A3:A37"/>
  </sortState>
  <mergeCells count="4">
    <mergeCell ref="B39:D39"/>
    <mergeCell ref="E39:E40"/>
    <mergeCell ref="F39:F40"/>
    <mergeCell ref="A39:A4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topLeftCell="A10" workbookViewId="0">
      <selection activeCell="B3" sqref="B3:C31"/>
    </sheetView>
  </sheetViews>
  <sheetFormatPr defaultColWidth="11.5546875" defaultRowHeight="15.75"/>
  <cols>
    <col min="1" max="1" width="29.6640625" customWidth="1"/>
    <col min="2" max="3" width="16.44140625" customWidth="1"/>
    <col min="4" max="4" width="13" customWidth="1"/>
  </cols>
  <sheetData>
    <row r="1" spans="1:3" ht="27">
      <c r="A1" s="13" t="s">
        <v>6</v>
      </c>
    </row>
    <row r="2" spans="1:3" ht="33">
      <c r="A2" s="14" t="s">
        <v>39</v>
      </c>
      <c r="B2" s="15" t="s">
        <v>70</v>
      </c>
      <c r="C2" s="15" t="s">
        <v>45</v>
      </c>
    </row>
    <row r="3" spans="1:3">
      <c r="A3" s="47" t="s">
        <v>46</v>
      </c>
      <c r="B3" s="59">
        <v>0.42</v>
      </c>
      <c r="C3" s="60">
        <v>2.2999999999999998</v>
      </c>
    </row>
    <row r="4" spans="1:3">
      <c r="A4" s="47" t="s">
        <v>47</v>
      </c>
      <c r="B4" s="59">
        <v>0.1</v>
      </c>
      <c r="C4" s="60">
        <v>0.62</v>
      </c>
    </row>
    <row r="5" spans="1:3">
      <c r="A5" s="47" t="s">
        <v>30</v>
      </c>
      <c r="B5" s="59">
        <v>0.22</v>
      </c>
      <c r="C5" s="60">
        <v>1.1000000000000001</v>
      </c>
    </row>
    <row r="6" spans="1:3">
      <c r="A6" s="47" t="s">
        <v>10</v>
      </c>
      <c r="B6" s="59">
        <v>0.28999999999999998</v>
      </c>
      <c r="C6" s="60">
        <v>1.1000000000000001</v>
      </c>
    </row>
    <row r="7" spans="1:3">
      <c r="A7" s="47" t="s">
        <v>8</v>
      </c>
      <c r="B7" s="59">
        <v>0.28999999999999998</v>
      </c>
      <c r="C7" s="60">
        <v>1.1000000000000001</v>
      </c>
    </row>
    <row r="8" spans="1:3">
      <c r="A8" s="47" t="s">
        <v>37</v>
      </c>
      <c r="B8" s="59">
        <v>0.04</v>
      </c>
      <c r="C8" s="60">
        <v>0.2</v>
      </c>
    </row>
    <row r="9" spans="1:3">
      <c r="A9" s="47" t="s">
        <v>36</v>
      </c>
      <c r="B9" s="59">
        <v>0.04</v>
      </c>
      <c r="C9" s="60">
        <v>0.2</v>
      </c>
    </row>
    <row r="10" spans="1:3">
      <c r="A10" s="47" t="s">
        <v>38</v>
      </c>
      <c r="B10" s="59">
        <v>0.04</v>
      </c>
      <c r="C10" s="60">
        <v>0.2</v>
      </c>
    </row>
    <row r="11" spans="1:3">
      <c r="A11" s="47" t="s">
        <v>71</v>
      </c>
      <c r="B11" s="59">
        <v>0.04</v>
      </c>
      <c r="C11" s="60">
        <v>0.2</v>
      </c>
    </row>
    <row r="12" spans="1:3">
      <c r="A12" s="47" t="s">
        <v>33</v>
      </c>
      <c r="B12" s="59">
        <v>0.04</v>
      </c>
      <c r="C12" s="60">
        <v>0.2</v>
      </c>
    </row>
    <row r="13" spans="1:3">
      <c r="A13" s="47" t="s">
        <v>34</v>
      </c>
      <c r="B13" s="59">
        <v>0.04</v>
      </c>
      <c r="C13" s="60">
        <v>0.2</v>
      </c>
    </row>
    <row r="14" spans="1:3">
      <c r="A14" s="47" t="s">
        <v>9</v>
      </c>
      <c r="B14" s="59">
        <v>0.28999999999999998</v>
      </c>
      <c r="C14" s="60">
        <v>1.1000000000000001</v>
      </c>
    </row>
    <row r="15" spans="1:3">
      <c r="A15" s="47" t="s">
        <v>12</v>
      </c>
      <c r="B15" s="59">
        <v>0.28999999999999998</v>
      </c>
      <c r="C15" s="60">
        <v>1.1000000000000001</v>
      </c>
    </row>
    <row r="16" spans="1:3">
      <c r="A16" s="47" t="s">
        <v>13</v>
      </c>
      <c r="B16" s="59"/>
      <c r="C16" s="60"/>
    </row>
    <row r="17" spans="1:3">
      <c r="A17" s="47" t="s">
        <v>7</v>
      </c>
      <c r="B17" s="59">
        <v>0.22</v>
      </c>
      <c r="C17" s="60">
        <v>1.1000000000000001</v>
      </c>
    </row>
    <row r="18" spans="1:3">
      <c r="A18" s="47" t="s">
        <v>14</v>
      </c>
      <c r="B18" s="59">
        <v>0.22</v>
      </c>
      <c r="C18" s="60">
        <v>1.1000000000000001</v>
      </c>
    </row>
    <row r="19" spans="1:3">
      <c r="A19" s="47" t="s">
        <v>15</v>
      </c>
      <c r="B19" s="59"/>
      <c r="C19" s="60"/>
    </row>
    <row r="20" spans="1:3">
      <c r="A20" s="47" t="s">
        <v>11</v>
      </c>
      <c r="B20" s="59"/>
      <c r="C20" s="60"/>
    </row>
    <row r="21" spans="1:3">
      <c r="A21" s="47" t="s">
        <v>16</v>
      </c>
      <c r="B21" s="59"/>
      <c r="C21" s="60"/>
    </row>
    <row r="22" spans="1:3">
      <c r="A22" s="47" t="s">
        <v>17</v>
      </c>
      <c r="B22" s="59">
        <v>0.28999999999999998</v>
      </c>
      <c r="C22" s="60">
        <v>1.1000000000000001</v>
      </c>
    </row>
    <row r="23" spans="1:3">
      <c r="A23" s="47" t="s">
        <v>18</v>
      </c>
      <c r="B23" s="59">
        <v>0.36</v>
      </c>
      <c r="C23" s="60">
        <v>1.2</v>
      </c>
    </row>
    <row r="24" spans="1:3">
      <c r="A24" s="47" t="s">
        <v>22</v>
      </c>
      <c r="B24" s="59">
        <v>0.36</v>
      </c>
      <c r="C24" s="60">
        <v>1.2</v>
      </c>
    </row>
    <row r="25" spans="1:3">
      <c r="A25" s="47" t="s">
        <v>35</v>
      </c>
      <c r="B25" s="59">
        <v>0.36</v>
      </c>
      <c r="C25" s="60">
        <v>1.2</v>
      </c>
    </row>
    <row r="26" spans="1:3">
      <c r="A26" s="47" t="s">
        <v>26</v>
      </c>
      <c r="B26" s="59">
        <v>0.36</v>
      </c>
      <c r="C26" s="60">
        <v>1.2</v>
      </c>
    </row>
    <row r="27" spans="1:3">
      <c r="A27" s="47" t="s">
        <v>25</v>
      </c>
      <c r="B27" s="59">
        <v>0.36</v>
      </c>
      <c r="C27" s="60">
        <v>1.2</v>
      </c>
    </row>
    <row r="28" spans="1:3">
      <c r="A28" s="47" t="s">
        <v>19</v>
      </c>
      <c r="B28" s="59">
        <v>0.36</v>
      </c>
      <c r="C28" s="60">
        <v>1.2</v>
      </c>
    </row>
    <row r="29" spans="1:3">
      <c r="A29" s="47" t="s">
        <v>24</v>
      </c>
      <c r="B29" s="59"/>
      <c r="C29" s="60"/>
    </row>
    <row r="30" spans="1:3">
      <c r="A30" s="47" t="s">
        <v>21</v>
      </c>
      <c r="B30" s="59">
        <v>0.36</v>
      </c>
      <c r="C30" s="60">
        <v>1.2</v>
      </c>
    </row>
    <row r="31" spans="1:3">
      <c r="A31" s="47" t="s">
        <v>20</v>
      </c>
      <c r="B31" s="59">
        <v>0.36</v>
      </c>
      <c r="C31" s="60">
        <v>1.2</v>
      </c>
    </row>
    <row r="32" spans="1:3">
      <c r="A32" s="47" t="s">
        <v>31</v>
      </c>
      <c r="B32" s="23"/>
      <c r="C32" s="23"/>
    </row>
    <row r="33" spans="1:3">
      <c r="A33" s="47" t="s">
        <v>28</v>
      </c>
      <c r="B33" s="23"/>
      <c r="C33" s="23"/>
    </row>
    <row r="34" spans="1:3">
      <c r="A34" s="47" t="s">
        <v>27</v>
      </c>
      <c r="B34" s="23"/>
      <c r="C34" s="23"/>
    </row>
    <row r="35" spans="1:3">
      <c r="A35" s="47" t="s">
        <v>29</v>
      </c>
      <c r="B35" s="23"/>
      <c r="C35" s="23"/>
    </row>
    <row r="36" spans="1:3">
      <c r="A36" s="47" t="s">
        <v>23</v>
      </c>
      <c r="B36" s="23"/>
      <c r="C36" s="23"/>
    </row>
    <row r="37" spans="1:3">
      <c r="A37" s="47" t="s">
        <v>32</v>
      </c>
      <c r="B37" s="59">
        <v>0.36</v>
      </c>
      <c r="C37" s="60">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DA8F2-02E3-4513-8BDA-35F160FD365A}">
  <ds:schemaRefs>
    <ds:schemaRef ds:uri="http://purl.org/dc/elements/1.1/"/>
    <ds:schemaRef ds:uri="http://schemas.microsoft.com/office/2006/metadata/properties"/>
    <ds:schemaRef ds:uri="0785da67-c744-4911-81db-2ead95452a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78EC1046-C390-4B43-96B4-7BC9AF57D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Agnė Stonienė</cp:lastModifiedBy>
  <dcterms:created xsi:type="dcterms:W3CDTF">2020-10-11T17:50:14Z</dcterms:created>
  <dcterms:modified xsi:type="dcterms:W3CDTF">2022-10-17T12:36:23Z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ies>
</file>