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Vartotojas1\OneDrive - Lietuvos energetikos agentūra, VšĮ\Darbalaukis\StreamSave\Skaičiuoklių failai\Energy Poverty\savings of measures related to the thermal refurbishment\"/>
    </mc:Choice>
  </mc:AlternateContent>
  <xr:revisionPtr revIDLastSave="0" documentId="13_ncr:1_{80C4D13C-7880-4A73-A05B-F8D3E89AD5FE}" xr6:coauthVersionLast="47" xr6:coauthVersionMax="47" xr10:uidLastSave="{00000000-0000-0000-0000-000000000000}"/>
  <bookViews>
    <workbookView xWindow="-120" yWindow="-120" windowWidth="29040" windowHeight="15840" xr2:uid="{00000000-000D-0000-FFFF-FFFF00000000}"/>
  </bookViews>
  <sheets>
    <sheet name="Calculation" sheetId="10" r:id="rId1"/>
    <sheet name="EU values" sheetId="7" state="veryHidden" r:id="rId2"/>
    <sheet name="National Values" sheetId="11" state="veryHidden" r:id="rId3"/>
  </sheets>
  <definedNames>
    <definedName name="conversion_factor">'EU values'!$A$3:$A$41</definedName>
    <definedName name="sector">'EU values'!$B$43:$C$43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0" l="1"/>
  <c r="F21" i="10"/>
  <c r="D22" i="10"/>
  <c r="D21" i="10"/>
  <c r="C53" i="10"/>
  <c r="C52" i="10"/>
  <c r="E31" i="10"/>
  <c r="E30" i="10"/>
  <c r="E29" i="10"/>
  <c r="E28" i="10"/>
  <c r="E26" i="10"/>
  <c r="E53" i="10" l="1"/>
  <c r="E52" i="10"/>
  <c r="C38" i="7" l="1"/>
  <c r="B38" i="7"/>
  <c r="F20" i="10" l="1"/>
  <c r="D20" i="10"/>
  <c r="E55" i="10" l="1"/>
  <c r="C55" i="10"/>
  <c r="C54" i="10"/>
  <c r="E54" i="10"/>
</calcChain>
</file>

<file path=xl/sharedStrings.xml><?xml version="1.0" encoding="utf-8"?>
<sst xmlns="http://schemas.openxmlformats.org/spreadsheetml/2006/main" count="230" uniqueCount="127">
  <si>
    <t>Data Input</t>
  </si>
  <si>
    <t>Conversion factors</t>
  </si>
  <si>
    <t>Indicative EU-27 values for GHG emissions and conversion factors from final to primary energy savings are provided by streamSAVE. If you want to use national values, please fill in the relevant values in the corresponding table in sheet "National values".</t>
  </si>
  <si>
    <t>Sector</t>
  </si>
  <si>
    <t xml:space="preserve">Select residents group between: "Residential in Energy poor situation" or "Average residential" </t>
  </si>
  <si>
    <t>Share of energy carriers</t>
  </si>
  <si>
    <t>Parameter explanation</t>
  </si>
  <si>
    <t>before implementation</t>
  </si>
  <si>
    <t>share</t>
  </si>
  <si>
    <t>after implementation</t>
  </si>
  <si>
    <t>total share</t>
  </si>
  <si>
    <t>Factor for converting final energy consumption into primary energy consumption</t>
  </si>
  <si>
    <r>
      <t>f</t>
    </r>
    <r>
      <rPr>
        <vertAlign val="subscript"/>
        <sz val="11"/>
        <color theme="1" tint="0.249977111117893"/>
        <rFont val="Franklin Gothic Book"/>
        <family val="2"/>
        <scheme val="minor"/>
      </rPr>
      <t>PE</t>
    </r>
  </si>
  <si>
    <t>Factor for converting energy consumption into greenhouse gas emissions</t>
  </si>
  <si>
    <r>
      <t>f</t>
    </r>
    <r>
      <rPr>
        <vertAlign val="subscript"/>
        <sz val="11"/>
        <color theme="1" tint="0.249977111117893"/>
        <rFont val="Franklin Gothic Book"/>
        <family val="2"/>
        <scheme val="minor"/>
      </rPr>
      <t>GHG</t>
    </r>
  </si>
  <si>
    <t>National Values</t>
  </si>
  <si>
    <t>Unit</t>
  </si>
  <si>
    <t>Indicative Values</t>
  </si>
  <si>
    <t>A</t>
  </si>
  <si>
    <t>m²</t>
  </si>
  <si>
    <r>
      <t>SHD</t>
    </r>
    <r>
      <rPr>
        <vertAlign val="subscript"/>
        <sz val="11"/>
        <color theme="1" tint="0.249977111117893"/>
        <rFont val="Franklin Gothic Book"/>
        <family val="2"/>
        <scheme val="minor"/>
      </rPr>
      <t>baseline</t>
    </r>
  </si>
  <si>
    <t>kWh/m²a</t>
  </si>
  <si>
    <t xml:space="preserve">Specific space heating demand of the reference building </t>
  </si>
  <si>
    <r>
      <t>SHD</t>
    </r>
    <r>
      <rPr>
        <vertAlign val="subscript"/>
        <sz val="11"/>
        <color theme="1" tint="0.249977111117893"/>
        <rFont val="Franklin Gothic Book"/>
        <family val="2"/>
        <scheme val="minor"/>
      </rPr>
      <t>action</t>
    </r>
  </si>
  <si>
    <t xml:space="preserve">Specific space heating demand of the efficient building </t>
  </si>
  <si>
    <t>HWD</t>
  </si>
  <si>
    <t>Area specific hot water demand of the building or dwelling</t>
  </si>
  <si>
    <t>eff</t>
  </si>
  <si>
    <t>dmnl</t>
  </si>
  <si>
    <t xml:space="preserve">Expenditure factor of the heating system in the building </t>
  </si>
  <si>
    <t>Calculation formulas</t>
  </si>
  <si>
    <t>Article 7 | Total final energy savings (TFES)</t>
  </si>
  <si>
    <t>Article 3 | Total final energy savings (TFES)</t>
  </si>
  <si>
    <t>Article 3 | Effect on primary energy consumption (EPEC)</t>
  </si>
  <si>
    <r>
      <t>GHG | Greenhouse gas savings (GHG</t>
    </r>
    <r>
      <rPr>
        <b/>
        <vertAlign val="subscript"/>
        <sz val="12"/>
        <rFont val="Franklin Gothic Book"/>
        <family val="2"/>
        <scheme val="minor"/>
      </rPr>
      <t>sav</t>
    </r>
    <r>
      <rPr>
        <b/>
        <sz val="12"/>
        <rFont val="Franklin Gothic Book"/>
        <family val="2"/>
        <scheme val="minor"/>
      </rPr>
      <t>)</t>
    </r>
  </si>
  <si>
    <t>Calculation results</t>
  </si>
  <si>
    <t>National Data</t>
  </si>
  <si>
    <t>TFES Article 7</t>
  </si>
  <si>
    <t>kWh/a</t>
  </si>
  <si>
    <t>Total final energy savings for Article 7 calculation</t>
  </si>
  <si>
    <t>TFES Article 3</t>
  </si>
  <si>
    <t>Total final energy savings for Article 3 calculation</t>
  </si>
  <si>
    <t>EPEC Article 3</t>
  </si>
  <si>
    <t>Effect on primary energy consumption for Article 3 calculation</t>
  </si>
  <si>
    <r>
      <t>GHG</t>
    </r>
    <r>
      <rPr>
        <vertAlign val="subscript"/>
        <sz val="10"/>
        <color theme="1" tint="0.249977111117893"/>
        <rFont val="Times New Roman"/>
        <family val="1"/>
      </rPr>
      <t>sav</t>
    </r>
  </si>
  <si>
    <r>
      <t>t</t>
    </r>
    <r>
      <rPr>
        <b/>
        <vertAlign val="subscript"/>
        <sz val="10"/>
        <color theme="1" tint="0.249977111117893"/>
        <rFont val="Franklin Gothic Book"/>
        <family val="2"/>
        <scheme val="minor"/>
      </rPr>
      <t>CO2</t>
    </r>
  </si>
  <si>
    <t>Greenhouse gas savings</t>
  </si>
  <si>
    <t>Costs related to the action</t>
  </si>
  <si>
    <t>Renovation measure</t>
  </si>
  <si>
    <t>min</t>
  </si>
  <si>
    <t>max</t>
  </si>
  <si>
    <t>unit</t>
  </si>
  <si>
    <r>
      <t>Façade retrofit with +200</t>
    </r>
    <r>
      <rPr>
        <sz val="12"/>
        <color theme="1"/>
        <rFont val="Arial"/>
        <family val="2"/>
      </rPr>
      <t> </t>
    </r>
    <r>
      <rPr>
        <sz val="12"/>
        <color theme="1"/>
        <rFont val="Franklin Gothic Book"/>
        <family val="2"/>
        <scheme val="minor"/>
      </rPr>
      <t>mm insulation (λ</t>
    </r>
    <r>
      <rPr>
        <sz val="12"/>
        <color theme="1"/>
        <rFont val="Arial"/>
        <family val="2"/>
      </rPr>
      <t> </t>
    </r>
    <r>
      <rPr>
        <sz val="12"/>
        <color theme="1"/>
        <rFont val="Franklin Gothic Book"/>
        <family val="2"/>
        <scheme val="minor"/>
      </rPr>
      <t>=</t>
    </r>
    <r>
      <rPr>
        <sz val="12"/>
        <color theme="1"/>
        <rFont val="Arial"/>
        <family val="2"/>
      </rPr>
      <t> </t>
    </r>
    <r>
      <rPr>
        <sz val="12"/>
        <color theme="1"/>
        <rFont val="Franklin Gothic Book"/>
        <family val="2"/>
        <scheme val="minor"/>
      </rPr>
      <t>0.035</t>
    </r>
    <r>
      <rPr>
        <sz val="12"/>
        <color theme="1"/>
        <rFont val="Arial"/>
        <family val="2"/>
      </rPr>
      <t> </t>
    </r>
    <r>
      <rPr>
        <sz val="12"/>
        <color theme="1"/>
        <rFont val="Franklin Gothic Book"/>
        <family val="2"/>
        <scheme val="minor"/>
      </rPr>
      <t>W/mK)</t>
    </r>
  </si>
  <si>
    <r>
      <t>€/m</t>
    </r>
    <r>
      <rPr>
        <vertAlign val="superscript"/>
        <sz val="12"/>
        <color theme="1"/>
        <rFont val="Franklin Gothic Book"/>
        <family val="2"/>
        <scheme val="minor"/>
      </rPr>
      <t>2</t>
    </r>
  </si>
  <si>
    <r>
      <t>Roof retrofit with</t>
    </r>
    <r>
      <rPr>
        <sz val="12"/>
        <color theme="1"/>
        <rFont val="Arial"/>
        <family val="2"/>
      </rPr>
      <t> </t>
    </r>
    <r>
      <rPr>
        <sz val="12"/>
        <color theme="1"/>
        <rFont val="Franklin Gothic Book"/>
        <family val="2"/>
        <scheme val="minor"/>
      </rPr>
      <t>+</t>
    </r>
    <r>
      <rPr>
        <sz val="12"/>
        <color theme="1"/>
        <rFont val="Arial"/>
        <family val="2"/>
      </rPr>
      <t> </t>
    </r>
    <r>
      <rPr>
        <sz val="12"/>
        <color theme="1"/>
        <rFont val="Franklin Gothic Book"/>
        <family val="2"/>
        <scheme val="minor"/>
      </rPr>
      <t>400</t>
    </r>
    <r>
      <rPr>
        <sz val="12"/>
        <color theme="1"/>
        <rFont val="Arial"/>
        <family val="2"/>
      </rPr>
      <t> </t>
    </r>
    <r>
      <rPr>
        <sz val="12"/>
        <color theme="1"/>
        <rFont val="Franklin Gothic Book"/>
        <family val="2"/>
        <scheme val="minor"/>
      </rPr>
      <t>mm insulation (λ</t>
    </r>
    <r>
      <rPr>
        <sz val="12"/>
        <color theme="1"/>
        <rFont val="Arial"/>
        <family val="2"/>
      </rPr>
      <t> </t>
    </r>
    <r>
      <rPr>
        <sz val="12"/>
        <color theme="1"/>
        <rFont val="Franklin Gothic Book"/>
        <family val="2"/>
        <scheme val="minor"/>
      </rPr>
      <t>=</t>
    </r>
    <r>
      <rPr>
        <sz val="12"/>
        <color theme="1"/>
        <rFont val="Arial"/>
        <family val="2"/>
      </rPr>
      <t> </t>
    </r>
    <r>
      <rPr>
        <sz val="12"/>
        <color theme="1"/>
        <rFont val="Franklin Gothic Book"/>
        <family val="2"/>
        <scheme val="minor"/>
      </rPr>
      <t>0.035</t>
    </r>
    <r>
      <rPr>
        <sz val="12"/>
        <color theme="1"/>
        <rFont val="Arial"/>
        <family val="2"/>
      </rPr>
      <t> </t>
    </r>
    <r>
      <rPr>
        <sz val="12"/>
        <color theme="1"/>
        <rFont val="Franklin Gothic Book"/>
        <family val="2"/>
        <scheme val="minor"/>
      </rPr>
      <t>W/mK)</t>
    </r>
  </si>
  <si>
    <r>
      <t>Window replacement with a triple glazed window with U-Value of 0.8</t>
    </r>
    <r>
      <rPr>
        <sz val="12"/>
        <color theme="1"/>
        <rFont val="Arial"/>
        <family val="2"/>
      </rPr>
      <t> </t>
    </r>
    <r>
      <rPr>
        <sz val="12"/>
        <color theme="1"/>
        <rFont val="Franklin Gothic Book"/>
        <family val="2"/>
        <scheme val="minor"/>
      </rPr>
      <t>W/m2 K</t>
    </r>
  </si>
  <si>
    <t>€/m2</t>
  </si>
  <si>
    <r>
      <t>Floor retrofit with + 100</t>
    </r>
    <r>
      <rPr>
        <sz val="12"/>
        <color theme="1"/>
        <rFont val="Arial"/>
        <family val="2"/>
      </rPr>
      <t> </t>
    </r>
    <r>
      <rPr>
        <sz val="12"/>
        <color theme="1"/>
        <rFont val="Franklin Gothic Book"/>
        <family val="2"/>
        <scheme val="minor"/>
      </rPr>
      <t>mm insulation (λ = 0.035</t>
    </r>
    <r>
      <rPr>
        <sz val="12"/>
        <color theme="1"/>
        <rFont val="Arial"/>
        <family val="2"/>
      </rPr>
      <t> </t>
    </r>
    <r>
      <rPr>
        <sz val="12"/>
        <color theme="1"/>
        <rFont val="Franklin Gothic Book"/>
        <family val="2"/>
        <scheme val="minor"/>
      </rPr>
      <t>W/mK)</t>
    </r>
  </si>
  <si>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</si>
  <si>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</si>
  <si>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</si>
  <si>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Electricity</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</si>
  <si>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</si>
  <si>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</si>
  <si>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</si>
  <si>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</si>
  <si>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</si>
  <si>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</si>
  <si>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</si>
  <si>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</si>
  <si>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</si>
  <si>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</si>
  <si>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</si>
  <si>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</si>
  <si>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</si>
  <si>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</si>
  <si>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</si>
  <si>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</si>
  <si>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</si>
  <si>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</si>
  <si>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</si>
  <si>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</si>
  <si>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</si>
  <si>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</si>
  <si>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</si>
  <si>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</si>
  <si>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</si>
  <si>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</si>
  <si>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</si>
  <si>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</si>
  <si>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</si>
  <si>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</si>
  <si>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</si>
  <si>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</si>
  <si>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</si>
  <si>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Solids</t>
  </si>
  <si>
    <t>Solar</t>
  </si>
  <si>
    <t>Geothermal energy</t>
  </si>
  <si>
    <t>Peat</t>
  </si>
  <si>
    <t>Values for savings calculation (Western values)</t>
  </si>
  <si>
    <t>Residential - EPOV</t>
  </si>
  <si>
    <t>Residential - average</t>
  </si>
  <si>
    <r>
      <t>SHD</t>
    </r>
    <r>
      <rPr>
        <vertAlign val="subscript"/>
        <sz val="11"/>
        <color theme="1" tint="0.249977111117893"/>
        <rFont val="Franklin Gothic Book"/>
        <family val="2"/>
        <scheme val="minor"/>
      </rPr>
      <t>Ref</t>
    </r>
  </si>
  <si>
    <r>
      <t>EF</t>
    </r>
    <r>
      <rPr>
        <vertAlign val="subscript"/>
        <sz val="11"/>
        <color theme="1" tint="0.249977111117893"/>
        <rFont val="Franklin Gothic Book"/>
        <family val="2"/>
        <scheme val="minor"/>
      </rPr>
      <t>baseline heating</t>
    </r>
  </si>
  <si>
    <r>
      <t>f</t>
    </r>
    <r>
      <rPr>
        <vertAlign val="subscript"/>
        <sz val="11"/>
        <color theme="1" tint="0.249977111117893"/>
        <rFont val="Franklin Gothic Book"/>
        <family val="2"/>
        <scheme val="minor"/>
      </rPr>
      <t>prebound</t>
    </r>
    <r>
      <rPr>
        <sz val="11"/>
        <color theme="1" tint="0.249977111117893"/>
        <rFont val="Franklin Gothic Book"/>
        <family val="2"/>
        <scheme val="minor"/>
      </rPr>
      <t xml:space="preserve"> EPOV</t>
    </r>
  </si>
  <si>
    <r>
      <t>Share</t>
    </r>
    <r>
      <rPr>
        <vertAlign val="subscript"/>
        <sz val="11"/>
        <color theme="5"/>
        <rFont val="Franklin Gothic Book"/>
        <family val="2"/>
        <scheme val="minor"/>
      </rPr>
      <t>ec</t>
    </r>
    <r>
      <rPr>
        <sz val="11"/>
        <color theme="5"/>
        <rFont val="Franklin Gothic Book"/>
        <family val="2"/>
        <scheme val="minor"/>
      </rPr>
      <t xml:space="preserve"> end-use type</t>
    </r>
  </si>
  <si>
    <t>End-use type</t>
  </si>
  <si>
    <t>Residential</t>
  </si>
  <si>
    <t>SpaceHeating</t>
  </si>
  <si>
    <t>Reference heating system</t>
  </si>
  <si>
    <t xml:space="preserve">Thermally refurbished buildings: Saving calculation for energy poor households </t>
  </si>
  <si>
    <t xml:space="preserve">Useful floor area of the refurbished building </t>
  </si>
  <si>
    <t xml:space="preserve">Factor for adjusting the baseline consumption of average household to energy poor household </t>
  </si>
  <si>
    <t>Factor to calculate for rebound effects of the action</t>
  </si>
  <si>
    <r>
      <t>f</t>
    </r>
    <r>
      <rPr>
        <vertAlign val="subscript"/>
        <sz val="11"/>
        <color theme="1" tint="0.249977111117893"/>
        <rFont val="Franklin Gothic Book"/>
        <family val="2"/>
        <scheme val="minor"/>
      </rPr>
      <t>BEH</t>
    </r>
    <r>
      <rPr>
        <sz val="11"/>
        <color theme="1" tint="0.249977111117893"/>
        <rFont val="Franklin Gothic Book"/>
        <family val="2"/>
        <scheme val="minor"/>
      </rPr>
      <t xml:space="preserve"> </t>
    </r>
  </si>
  <si>
    <t>Expenditure factor of the heating system in the building for average households and energy poor households</t>
  </si>
  <si>
    <r>
      <t>f</t>
    </r>
    <r>
      <rPr>
        <vertAlign val="subscript"/>
        <sz val="11"/>
        <color theme="1" tint="0.249977111117893"/>
        <rFont val="Franklin Gothic Book"/>
        <family val="2"/>
        <scheme val="minor"/>
      </rPr>
      <t>BEH</t>
    </r>
  </si>
  <si>
    <t>Factor to calculate a prebound effect</t>
  </si>
  <si>
    <t xml:space="preserve">Factor to calculate a rebound effect, calculated as 1-0.25 (25% in literature) </t>
  </si>
  <si>
    <r>
      <t>f</t>
    </r>
    <r>
      <rPr>
        <vertAlign val="subscript"/>
        <sz val="11"/>
        <color theme="1" tint="0.249977111117893"/>
        <rFont val="Franklin Gothic Book"/>
        <family val="2"/>
        <scheme val="minor"/>
      </rPr>
      <t>prebound</t>
    </r>
    <r>
      <rPr>
        <sz val="11"/>
        <color theme="1" tint="0.249977111117893"/>
        <rFont val="Franklin Gothic Book"/>
        <family val="2"/>
        <scheme val="minor"/>
      </rPr>
      <t xml:space="preserve"> </t>
    </r>
    <r>
      <rPr>
        <vertAlign val="subscript"/>
        <sz val="11"/>
        <color theme="1" tint="0.249977111117893"/>
        <rFont val="Franklin Gothic Book"/>
        <family val="2"/>
        <scheme val="minor"/>
      </rPr>
      <t>EPOV</t>
    </r>
  </si>
  <si>
    <t>Area specific hot water demand of the dwelling</t>
  </si>
  <si>
    <t>[€ 2017, excl. VAT] </t>
  </si>
  <si>
    <t>Costs of deep renovation measures of the building envelope</t>
  </si>
  <si>
    <t>Reference heating system - residential</t>
  </si>
  <si>
    <t>Checksum for the total share of energy carriers</t>
  </si>
  <si>
    <t>Input energy before and after implementing the energy saving action/s in the energy poor households. 
"Reference heating system - residential" is based on the mix of heating systems in the EU27. Alternatively, single energy carriers used in heating can be selected.</t>
  </si>
  <si>
    <t>This methodology allows evaluating the annual energy savings of measures related to the thermal refurbishment of existing residential buildings. It should be noted that the calculations don’t include the replacement of existing heating system. The formula applies to single- and multi-family homes as well as to big housing blocks occupied by energy poor households. Estimated savings for residential average households are also provided for comparison. The methodology can be used by all member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</si>
</sst>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00"/>
    <numFmt numFmtId="166" formatCode="_-* #,##0.00\ _€_-;\-* #,##0.00\ _€_-;_-* &quot;-&quot;??\ _€_-;_-@_-"/>
  </numFmts>
  <fonts count="31"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sz val="12"/>
      <color theme="1"/>
      <name val="Franklin Gothic Book"/>
      <family val="2"/>
      <scheme val="minor"/>
    </font>
    <font>
      <b/>
      <sz val="11"/>
      <color theme="1" tint="0.249977111117893"/>
      <name val="Franklin Gothic Book"/>
      <family val="2"/>
      <scheme val="minor"/>
    </font>
    <font>
      <b/>
      <sz val="10"/>
      <color theme="1" tint="0.249977111117893"/>
      <name val="Times New Roman"/>
      <family val="1"/>
    </font>
    <font>
      <sz val="11"/>
      <color theme="0"/>
      <name val="Franklin Gothic Book"/>
      <family val="2"/>
      <scheme val="minor"/>
    </font>
    <font>
      <b/>
      <vertAlign val="subscript"/>
      <sz val="11"/>
      <color theme="0"/>
      <name val="Franklin Gothic Book"/>
      <family val="2"/>
      <scheme val="minor"/>
    </font>
    <font>
      <sz val="11"/>
      <color rgb="FFFF0000"/>
      <name val="Franklin Gothic Book"/>
      <family val="2"/>
      <scheme val="minor"/>
    </font>
    <font>
      <b/>
      <sz val="10"/>
      <color theme="1" tint="0.249977111117893"/>
      <name val="Franklin Gothic Book"/>
      <family val="2"/>
      <scheme val="minor"/>
    </font>
    <font>
      <b/>
      <vertAlign val="subscript"/>
      <sz val="10"/>
      <color theme="1" tint="0.249977111117893"/>
      <name val="Franklin Gothic Book"/>
      <family val="2"/>
      <scheme val="minor"/>
    </font>
    <font>
      <sz val="11"/>
      <color theme="5"/>
      <name val="Franklin Gothic Book"/>
      <family val="2"/>
      <scheme val="minor"/>
    </font>
    <font>
      <vertAlign val="subscript"/>
      <sz val="11"/>
      <color theme="5"/>
      <name val="Franklin Gothic Book"/>
      <family val="2"/>
      <scheme val="minor"/>
    </font>
    <font>
      <b/>
      <sz val="12"/>
      <color rgb="FFFFFFFF"/>
      <name val="Franklin Gothic Book"/>
      <family val="2"/>
      <scheme val="minor"/>
    </font>
    <font>
      <sz val="12"/>
      <color theme="1"/>
      <name val="Arial"/>
      <family val="2"/>
    </font>
    <font>
      <vertAlign val="superscript"/>
      <sz val="12"/>
      <color theme="1"/>
      <name val="Franklin Gothic Book"/>
      <family val="2"/>
      <scheme val="minor"/>
    </font>
    <font>
      <sz val="11"/>
      <name val="Franklin Gothic Book"/>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04C56C"/>
        <bgColor indexed="64"/>
      </patternFill>
    </fill>
  </fills>
  <borders count="22">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diagonal/>
    </border>
    <border>
      <left/>
      <right/>
      <top style="thin">
        <color theme="5"/>
      </top>
      <bottom style="thin">
        <color theme="5"/>
      </bottom>
      <diagonal/>
    </border>
    <border>
      <left/>
      <right style="thin">
        <color theme="5"/>
      </right>
      <top/>
      <bottom/>
      <diagonal/>
    </border>
    <border>
      <left/>
      <right/>
      <top/>
      <bottom style="thin">
        <color theme="5"/>
      </bottom>
      <diagonal/>
    </border>
    <border>
      <left/>
      <right/>
      <top style="thin">
        <color theme="5"/>
      </top>
      <bottom/>
      <diagonal/>
    </border>
    <border>
      <left style="thin">
        <color theme="5"/>
      </left>
      <right/>
      <top style="thin">
        <color theme="5"/>
      </top>
      <bottom/>
      <diagonal/>
    </border>
    <border>
      <left/>
      <right style="thin">
        <color theme="5"/>
      </right>
      <top style="thin">
        <color theme="5"/>
      </top>
      <bottom/>
      <diagonal/>
    </border>
    <border>
      <left style="thin">
        <color theme="5"/>
      </left>
      <right/>
      <top/>
      <bottom/>
      <diagonal/>
    </border>
    <border>
      <left style="thin">
        <color theme="5"/>
      </left>
      <right/>
      <top/>
      <bottom style="thin">
        <color theme="5"/>
      </bottom>
      <diagonal/>
    </border>
    <border>
      <left/>
      <right style="thin">
        <color theme="5"/>
      </right>
      <top/>
      <bottom style="thin">
        <color theme="5"/>
      </bottom>
      <diagonal/>
    </border>
    <border>
      <left style="thin">
        <color theme="5"/>
      </left>
      <right style="thin">
        <color theme="5"/>
      </right>
      <top/>
      <bottom style="thin">
        <color theme="5"/>
      </bottom>
      <diagonal/>
    </border>
  </borders>
  <cellStyleXfs count="16">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applyProtection="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xf numFmtId="9" fontId="1" fillId="0" borderId="0" applyFont="0" applyFill="0" applyBorder="0" applyAlignment="0" applyProtection="0"/>
  </cellStyleXfs>
  <cellXfs count="113">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0" fontId="12" fillId="0" borderId="0" xfId="9"/>
    <xf numFmtId="49" fontId="8" fillId="4" borderId="0" xfId="2" applyFont="1" applyFill="1">
      <alignment horizontal="left" vertical="top"/>
    </xf>
    <xf numFmtId="0" fontId="3" fillId="4" borderId="0" xfId="4" applyAlignment="1">
      <alignment vertical="center" wrapText="1"/>
    </xf>
    <xf numFmtId="0" fontId="1" fillId="6" borderId="9" xfId="13" applyProtection="1">
      <protection locked="0"/>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43" fontId="1" fillId="6" borderId="9" xfId="13" applyNumberFormat="1" applyProtection="1">
      <protection locked="0"/>
    </xf>
    <xf numFmtId="43" fontId="9" fillId="4" borderId="5" xfId="8" applyFont="1" applyFill="1" applyBorder="1" applyProtection="1">
      <protection locked="0"/>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43" fontId="18" fillId="2" borderId="5" xfId="8" applyFont="1" applyFill="1" applyBorder="1" applyProtection="1">
      <protection locked="0"/>
    </xf>
    <xf numFmtId="0" fontId="19" fillId="4" borderId="5" xfId="4" applyFont="1" applyBorder="1" applyAlignment="1">
      <alignment horizontal="center" vertical="center" wrapText="1"/>
    </xf>
    <xf numFmtId="0" fontId="7" fillId="5" borderId="9" xfId="11" applyAlignment="1">
      <alignment horizontal="center" vertical="center"/>
    </xf>
    <xf numFmtId="0" fontId="20" fillId="4" borderId="0" xfId="0" applyFont="1" applyFill="1"/>
    <xf numFmtId="49" fontId="12" fillId="4" borderId="0" xfId="9" applyNumberFormat="1" applyFill="1" applyAlignment="1">
      <alignment vertical="top"/>
    </xf>
    <xf numFmtId="0" fontId="9" fillId="4" borderId="0" xfId="0" applyFont="1" applyFill="1" applyAlignment="1">
      <alignment vertical="top" wrapText="1"/>
    </xf>
    <xf numFmtId="0" fontId="7" fillId="5" borderId="11" xfId="11" applyBorder="1"/>
    <xf numFmtId="0" fontId="0" fillId="0" borderId="9" xfId="0" applyBorder="1"/>
    <xf numFmtId="4" fontId="0" fillId="0" borderId="9" xfId="0" applyNumberFormat="1" applyBorder="1"/>
    <xf numFmtId="165" fontId="0" fillId="0" borderId="9" xfId="0" applyNumberFormat="1" applyBorder="1"/>
    <xf numFmtId="0" fontId="13" fillId="4" borderId="0" xfId="0" applyFont="1" applyFill="1" applyAlignment="1">
      <alignment vertical="center"/>
    </xf>
    <xf numFmtId="0" fontId="7" fillId="5" borderId="9" xfId="0" applyFont="1" applyFill="1" applyBorder="1"/>
    <xf numFmtId="0" fontId="7" fillId="5" borderId="9" xfId="14" applyFont="1" applyFill="1" applyBorder="1" applyAlignment="1">
      <alignment horizontal="justify" vertical="center" wrapText="1"/>
    </xf>
    <xf numFmtId="43" fontId="0" fillId="0" borderId="0" xfId="0" applyNumberFormat="1"/>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4" fillId="4" borderId="7" xfId="0" applyFont="1" applyFill="1" applyBorder="1"/>
    <xf numFmtId="0" fontId="4" fillId="4" borderId="6" xfId="0" applyFont="1" applyFill="1" applyBorder="1"/>
    <xf numFmtId="0" fontId="4" fillId="4" borderId="8" xfId="0" applyFont="1" applyFill="1" applyBorder="1"/>
    <xf numFmtId="166" fontId="0" fillId="4" borderId="0" xfId="0" applyNumberFormat="1" applyFill="1"/>
    <xf numFmtId="0" fontId="9" fillId="4" borderId="0" xfId="14" applyFill="1" applyBorder="1" applyAlignment="1" applyProtection="1">
      <alignment horizontal="left" vertical="center" wrapText="1"/>
    </xf>
    <xf numFmtId="0" fontId="9" fillId="4" borderId="0" xfId="14" applyFill="1" applyBorder="1" applyAlignment="1" applyProtection="1">
      <alignment horizontal="justify" vertical="center" wrapText="1"/>
    </xf>
    <xf numFmtId="0" fontId="9" fillId="0" borderId="0" xfId="14" applyFill="1" applyAlignment="1" applyProtection="1">
      <alignment horizontal="justify" vertical="center" wrapText="1"/>
    </xf>
    <xf numFmtId="0" fontId="7" fillId="5" borderId="9" xfId="11"/>
    <xf numFmtId="4" fontId="7" fillId="5" borderId="9" xfId="11" applyNumberFormat="1" applyAlignment="1">
      <alignment horizontal="center" wrapText="1"/>
    </xf>
    <xf numFmtId="0" fontId="3" fillId="4" borderId="0" xfId="4" quotePrefix="1" applyAlignment="1">
      <alignment horizontal="center" vertical="center" wrapText="1"/>
    </xf>
    <xf numFmtId="43" fontId="9" fillId="4" borderId="0" xfId="8" applyFont="1" applyFill="1" applyBorder="1" applyProtection="1">
      <protection locked="0"/>
    </xf>
    <xf numFmtId="0" fontId="4" fillId="4" borderId="0" xfId="0" applyFont="1" applyFill="1" applyAlignment="1">
      <alignment horizontal="left" vertical="top"/>
    </xf>
    <xf numFmtId="0" fontId="23" fillId="4" borderId="5" xfId="4" applyFont="1" applyBorder="1" applyAlignment="1">
      <alignment horizontal="center" vertical="center" wrapText="1"/>
    </xf>
    <xf numFmtId="9" fontId="1" fillId="6" borderId="9" xfId="15" applyFill="1" applyBorder="1" applyAlignment="1" applyProtection="1">
      <alignment horizontal="right"/>
      <protection locked="0"/>
    </xf>
    <xf numFmtId="9" fontId="0" fillId="6" borderId="9" xfId="13" applyNumberFormat="1" applyFont="1" applyAlignment="1" applyProtection="1">
      <alignment horizontal="right"/>
      <protection locked="0"/>
    </xf>
    <xf numFmtId="0" fontId="4" fillId="4" borderId="6" xfId="0" applyFont="1" applyFill="1" applyBorder="1" applyAlignment="1">
      <alignment vertical="center"/>
    </xf>
    <xf numFmtId="0" fontId="4" fillId="4" borderId="7" xfId="0" applyFont="1" applyFill="1" applyBorder="1" applyAlignment="1">
      <alignment vertical="top"/>
    </xf>
    <xf numFmtId="0" fontId="4" fillId="4" borderId="6" xfId="0" applyFont="1" applyFill="1" applyBorder="1" applyAlignment="1">
      <alignment vertical="top"/>
    </xf>
    <xf numFmtId="0" fontId="4" fillId="4" borderId="8" xfId="0" applyFont="1" applyFill="1" applyBorder="1" applyAlignment="1">
      <alignment vertical="top"/>
    </xf>
    <xf numFmtId="4" fontId="7" fillId="5" borderId="11" xfId="11" applyNumberFormat="1" applyBorder="1" applyAlignment="1">
      <alignment horizontal="center" wrapText="1"/>
    </xf>
    <xf numFmtId="0" fontId="25" fillId="0" borderId="0" xfId="0" applyFont="1"/>
    <xf numFmtId="2" fontId="0" fillId="0" borderId="0" xfId="0" applyNumberFormat="1"/>
    <xf numFmtId="9" fontId="0" fillId="0" borderId="9" xfId="0" applyNumberFormat="1" applyBorder="1"/>
    <xf numFmtId="0" fontId="4" fillId="4" borderId="8" xfId="0" applyFont="1" applyFill="1" applyBorder="1" applyAlignment="1">
      <alignment vertical="center"/>
    </xf>
    <xf numFmtId="2" fontId="0" fillId="4" borderId="0" xfId="0" applyNumberFormat="1" applyFill="1"/>
    <xf numFmtId="0" fontId="22" fillId="0" borderId="0" xfId="14" applyFont="1" applyFill="1" applyAlignment="1" applyProtection="1">
      <alignment horizontal="left" vertical="center" wrapText="1"/>
    </xf>
    <xf numFmtId="0" fontId="3" fillId="4" borderId="0" xfId="4" applyAlignment="1">
      <alignment horizontal="justify" vertical="center"/>
    </xf>
    <xf numFmtId="0" fontId="27" fillId="7" borderId="0" xfId="0" applyFont="1" applyFill="1" applyAlignment="1">
      <alignment horizontal="center" vertical="center" wrapText="1"/>
    </xf>
    <xf numFmtId="165" fontId="0" fillId="0" borderId="0" xfId="0" applyNumberFormat="1"/>
    <xf numFmtId="0" fontId="7" fillId="5" borderId="0" xfId="0" applyFont="1" applyFill="1" applyAlignment="1">
      <alignment wrapText="1"/>
    </xf>
    <xf numFmtId="0" fontId="0" fillId="0" borderId="0" xfId="0" applyAlignment="1">
      <alignment wrapText="1"/>
    </xf>
    <xf numFmtId="0" fontId="9" fillId="4" borderId="9" xfId="14" applyFill="1" applyBorder="1" applyAlignment="1">
      <alignment horizontal="justify" vertical="center" wrapText="1"/>
    </xf>
    <xf numFmtId="0" fontId="9" fillId="4" borderId="9" xfId="14" applyFill="1" applyBorder="1" applyAlignment="1"/>
    <xf numFmtId="43" fontId="4" fillId="4" borderId="0" xfId="8" applyFont="1" applyFill="1" applyBorder="1" applyAlignment="1" applyProtection="1">
      <alignment horizontal="left"/>
      <protection locked="0"/>
    </xf>
    <xf numFmtId="9" fontId="4" fillId="4" borderId="0" xfId="8" applyNumberFormat="1" applyFont="1" applyFill="1" applyBorder="1" applyAlignment="1" applyProtection="1">
      <alignment horizontal="right"/>
      <protection locked="0"/>
    </xf>
    <xf numFmtId="0" fontId="17" fillId="0" borderId="9" xfId="0" applyFont="1" applyBorder="1" applyAlignment="1">
      <alignment horizontal="center" vertical="center" wrapText="1"/>
    </xf>
    <xf numFmtId="0" fontId="4" fillId="4" borderId="5" xfId="4" quotePrefix="1" applyFont="1" applyBorder="1" applyAlignment="1">
      <alignment horizontal="center" vertical="center" wrapText="1"/>
    </xf>
    <xf numFmtId="0" fontId="0" fillId="0" borderId="6" xfId="0" applyBorder="1"/>
    <xf numFmtId="0" fontId="0" fillId="0" borderId="8" xfId="0" applyBorder="1"/>
    <xf numFmtId="0" fontId="0" fillId="0" borderId="21" xfId="0" applyBorder="1"/>
    <xf numFmtId="0" fontId="30" fillId="0" borderId="16" xfId="0" applyFont="1" applyBorder="1" applyAlignment="1">
      <alignment vertical="center"/>
    </xf>
    <xf numFmtId="0" fontId="30" fillId="0" borderId="15"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30" fillId="0" borderId="0" xfId="0" applyFont="1" applyAlignment="1">
      <alignment vertical="center"/>
    </xf>
    <xf numFmtId="0" fontId="30" fillId="0" borderId="13" xfId="0" applyFont="1" applyBorder="1" applyAlignment="1">
      <alignment vertical="center"/>
    </xf>
    <xf numFmtId="0" fontId="30" fillId="0" borderId="19" xfId="0" applyFont="1" applyBorder="1" applyAlignment="1">
      <alignment vertical="center"/>
    </xf>
    <xf numFmtId="0" fontId="30" fillId="0" borderId="14" xfId="0" applyFont="1" applyBorder="1" applyAlignment="1">
      <alignment vertical="center"/>
    </xf>
    <xf numFmtId="0" fontId="30" fillId="0" borderId="20" xfId="0" applyFont="1" applyBorder="1" applyAlignment="1">
      <alignment vertical="center"/>
    </xf>
    <xf numFmtId="0" fontId="0" fillId="0" borderId="0" xfId="0" quotePrefix="1"/>
    <xf numFmtId="0" fontId="30" fillId="0" borderId="9" xfId="0" applyFont="1" applyBorder="1"/>
    <xf numFmtId="0" fontId="4" fillId="0" borderId="0" xfId="0" applyFont="1" applyAlignment="1">
      <alignment horizontal="left" vertical="top" wrapText="1"/>
    </xf>
    <xf numFmtId="2" fontId="9" fillId="4" borderId="0" xfId="0" applyNumberFormat="1" applyFont="1" applyFill="1"/>
    <xf numFmtId="0" fontId="27" fillId="7" borderId="0" xfId="0" applyFont="1" applyFill="1" applyAlignment="1">
      <alignment horizontal="center" vertical="center" wrapText="1"/>
    </xf>
    <xf numFmtId="0" fontId="13" fillId="4" borderId="0" xfId="0" applyFont="1" applyFill="1" applyAlignment="1">
      <alignment horizontal="left" vertical="top"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49" fontId="11" fillId="4" borderId="0" xfId="12" applyNumberFormat="1" applyFill="1" applyBorder="1" applyAlignment="1">
      <alignment horizontal="left" vertical="top"/>
    </xf>
    <xf numFmtId="0" fontId="4" fillId="4" borderId="5" xfId="0" applyFont="1" applyFill="1" applyBorder="1" applyAlignment="1">
      <alignment horizontal="left"/>
    </xf>
    <xf numFmtId="0" fontId="4" fillId="4" borderId="5" xfId="0" applyFont="1" applyFill="1" applyBorder="1" applyAlignment="1">
      <alignment horizontal="left" vertical="top" wrapText="1"/>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49" fontId="12" fillId="4" borderId="0" xfId="9" applyNumberFormat="1" applyFill="1" applyAlignment="1">
      <alignment horizontal="left" vertical="top"/>
    </xf>
    <xf numFmtId="0" fontId="9" fillId="4" borderId="0" xfId="0" applyFont="1" applyFill="1" applyAlignment="1">
      <alignment horizontal="left" vertical="top" wrapText="1"/>
    </xf>
    <xf numFmtId="0" fontId="7" fillId="5" borderId="0" xfId="11" applyBorder="1" applyAlignment="1">
      <alignment horizontal="left" vertical="center"/>
    </xf>
    <xf numFmtId="0" fontId="7" fillId="5" borderId="14" xfId="11" applyBorder="1" applyAlignment="1">
      <alignment horizontal="left" vertical="center"/>
    </xf>
    <xf numFmtId="0" fontId="4" fillId="4" borderId="7"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7" fillId="5" borderId="1" xfId="11" applyBorder="1" applyAlignment="1">
      <alignment horizontal="center" vertical="center"/>
    </xf>
    <xf numFmtId="0" fontId="7" fillId="5" borderId="12" xfId="11" applyBorder="1" applyAlignment="1">
      <alignment horizontal="center" vertical="center"/>
    </xf>
    <xf numFmtId="0" fontId="7" fillId="5" borderId="10" xfId="11" applyBorder="1" applyAlignment="1">
      <alignment horizontal="center" vertical="center"/>
    </xf>
    <xf numFmtId="0" fontId="4" fillId="4" borderId="5" xfId="0" applyFont="1" applyFill="1" applyBorder="1" applyAlignment="1">
      <alignment horizontal="left" vertical="top"/>
    </xf>
    <xf numFmtId="0" fontId="7" fillId="5" borderId="14" xfId="0" applyFont="1" applyFill="1" applyBorder="1" applyAlignment="1">
      <alignment horizontal="center" wrapText="1"/>
    </xf>
  </cellXfs>
  <cellStyles count="16">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Percent" xfId="15" builtinId="5"/>
    <cellStyle name="Title" xfId="9" builtinId="15" customBuiltin="1"/>
    <cellStyle name="Werte" xfId="6" xr:uid="{00000000-0005-0000-0000-00000F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261844</xdr:colOff>
      <xdr:row>0</xdr:row>
      <xdr:rowOff>117288</xdr:rowOff>
    </xdr:from>
    <xdr:to>
      <xdr:col>2</xdr:col>
      <xdr:colOff>727262</xdr:colOff>
      <xdr:row>1</xdr:row>
      <xdr:rowOff>1006025</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366432" y="117288"/>
          <a:ext cx="1683124" cy="1209972"/>
        </a:xfrm>
        <a:prstGeom prst="rect">
          <a:avLst/>
        </a:prstGeom>
      </xdr:spPr>
    </xdr:pic>
    <xdr:clientData/>
  </xdr:twoCellAnchor>
  <xdr:twoCellAnchor editAs="oneCell">
    <xdr:from>
      <xdr:col>4</xdr:col>
      <xdr:colOff>2114550</xdr:colOff>
      <xdr:row>34</xdr:row>
      <xdr:rowOff>104775</xdr:rowOff>
    </xdr:from>
    <xdr:to>
      <xdr:col>14</xdr:col>
      <xdr:colOff>47625</xdr:colOff>
      <xdr:row>37</xdr:row>
      <xdr:rowOff>133911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781800" y="8439150"/>
          <a:ext cx="7286625" cy="638736"/>
        </a:xfrm>
        <a:prstGeom prst="rect">
          <a:avLst/>
        </a:prstGeom>
      </xdr:spPr>
    </xdr:pic>
    <xdr:clientData/>
  </xdr:twoCellAnchor>
  <xdr:twoCellAnchor editAs="oneCell">
    <xdr:from>
      <xdr:col>4</xdr:col>
      <xdr:colOff>2143125</xdr:colOff>
      <xdr:row>37</xdr:row>
      <xdr:rowOff>152400</xdr:rowOff>
    </xdr:from>
    <xdr:to>
      <xdr:col>14</xdr:col>
      <xdr:colOff>76200</xdr:colOff>
      <xdr:row>40</xdr:row>
      <xdr:rowOff>181536</xdr:rowOff>
    </xdr:to>
    <xdr:pic>
      <xdr:nvPicPr>
        <xdr:cNvPr id="9" name="Grafi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6810375" y="9096375"/>
          <a:ext cx="7286625" cy="638736"/>
        </a:xfrm>
        <a:prstGeom prst="rect">
          <a:avLst/>
        </a:prstGeom>
      </xdr:spPr>
    </xdr:pic>
    <xdr:clientData/>
  </xdr:twoCellAnchor>
  <xdr:twoCellAnchor editAs="oneCell">
    <xdr:from>
      <xdr:col>4</xdr:col>
      <xdr:colOff>1095375</xdr:colOff>
      <xdr:row>41</xdr:row>
      <xdr:rowOff>47625</xdr:rowOff>
    </xdr:from>
    <xdr:to>
      <xdr:col>14</xdr:col>
      <xdr:colOff>113253</xdr:colOff>
      <xdr:row>43</xdr:row>
      <xdr:rowOff>95193</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5762625" y="9801225"/>
          <a:ext cx="8371428" cy="457143"/>
        </a:xfrm>
        <a:prstGeom prst="rect">
          <a:avLst/>
        </a:prstGeom>
      </xdr:spPr>
    </xdr:pic>
    <xdr:clientData/>
  </xdr:twoCellAnchor>
  <xdr:twoCellAnchor editAs="oneCell">
    <xdr:from>
      <xdr:col>4</xdr:col>
      <xdr:colOff>1133475</xdr:colOff>
      <xdr:row>44</xdr:row>
      <xdr:rowOff>38100</xdr:rowOff>
    </xdr:from>
    <xdr:to>
      <xdr:col>14</xdr:col>
      <xdr:colOff>103734</xdr:colOff>
      <xdr:row>46</xdr:row>
      <xdr:rowOff>18999</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5800725" y="10401300"/>
          <a:ext cx="8323809" cy="409524"/>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4"/>
  <sheetViews>
    <sheetView showGridLines="0" tabSelected="1" zoomScaleNormal="100" workbookViewId="0">
      <selection activeCell="C5" sqref="C5"/>
    </sheetView>
  </sheetViews>
  <sheetFormatPr defaultColWidth="11.5546875" defaultRowHeight="15.75" x14ac:dyDescent="0.3"/>
  <cols>
    <col min="1" max="1" width="1.21875" customWidth="1"/>
    <col min="2" max="2" width="14.77734375" customWidth="1"/>
    <col min="3" max="3" width="26.6640625" customWidth="1"/>
    <col min="4" max="4" width="11.77734375" customWidth="1"/>
    <col min="5" max="5" width="27" customWidth="1"/>
    <col min="6" max="6" width="9.109375" customWidth="1"/>
    <col min="7" max="7" width="5.33203125" customWidth="1"/>
    <col min="8" max="15" width="9.6640625" customWidth="1"/>
  </cols>
  <sheetData>
    <row r="1" spans="1:15" ht="27" x14ac:dyDescent="0.3">
      <c r="A1" s="2"/>
      <c r="B1" s="2"/>
      <c r="C1" s="23"/>
      <c r="D1" s="101" t="s">
        <v>110</v>
      </c>
      <c r="E1" s="101"/>
      <c r="F1" s="101"/>
      <c r="G1" s="101"/>
      <c r="H1" s="101"/>
      <c r="I1" s="101"/>
      <c r="J1" s="101"/>
      <c r="K1" s="101"/>
      <c r="L1" s="101"/>
      <c r="M1" s="101"/>
      <c r="N1" s="101"/>
      <c r="O1" s="22"/>
    </row>
    <row r="2" spans="1:15" ht="105.95" customHeight="1" x14ac:dyDescent="0.3">
      <c r="A2" s="2"/>
      <c r="B2" s="2"/>
      <c r="C2" s="24"/>
      <c r="D2" s="102" t="s">
        <v>126</v>
      </c>
      <c r="E2" s="102"/>
      <c r="F2" s="102"/>
      <c r="G2" s="102"/>
      <c r="H2" s="102"/>
      <c r="I2" s="102"/>
      <c r="J2" s="102"/>
      <c r="K2" s="102"/>
      <c r="L2" s="102"/>
      <c r="M2" s="102"/>
      <c r="N2" s="102"/>
      <c r="O2" s="2"/>
    </row>
    <row r="3" spans="1:15" ht="19.5" x14ac:dyDescent="0.3">
      <c r="A3" s="2"/>
      <c r="B3" s="94" t="s">
        <v>0</v>
      </c>
      <c r="C3" s="94"/>
      <c r="D3" s="94"/>
      <c r="E3" s="94"/>
      <c r="F3" s="94"/>
      <c r="G3" s="94"/>
      <c r="H3" s="1"/>
      <c r="I3" s="1"/>
      <c r="J3" s="1"/>
      <c r="K3" s="1"/>
      <c r="L3" s="1"/>
      <c r="M3" s="1"/>
      <c r="N3" s="1"/>
      <c r="O3" s="1"/>
    </row>
    <row r="4" spans="1:15" ht="19.5" x14ac:dyDescent="0.3">
      <c r="A4" s="2"/>
      <c r="B4" s="8"/>
      <c r="C4" s="8"/>
      <c r="D4" s="8"/>
      <c r="E4" s="8"/>
      <c r="F4" s="8"/>
      <c r="G4" s="8"/>
      <c r="H4" s="1"/>
      <c r="I4" s="1"/>
      <c r="J4" s="1"/>
      <c r="K4" s="1"/>
      <c r="L4" s="1"/>
      <c r="M4" s="1"/>
      <c r="N4" s="1"/>
      <c r="O4" s="1"/>
    </row>
    <row r="5" spans="1:15" ht="27" customHeight="1" x14ac:dyDescent="0.3">
      <c r="A5" s="2"/>
      <c r="B5" s="11" t="s">
        <v>1</v>
      </c>
      <c r="C5" s="18"/>
      <c r="D5" s="9"/>
      <c r="E5" s="90" t="s">
        <v>2</v>
      </c>
      <c r="F5" s="90"/>
      <c r="G5" s="90"/>
      <c r="H5" s="90"/>
      <c r="I5" s="90"/>
      <c r="J5" s="90"/>
      <c r="K5" s="90"/>
      <c r="L5" s="90"/>
      <c r="M5" s="90"/>
      <c r="N5" s="90"/>
      <c r="O5" s="6"/>
    </row>
    <row r="6" spans="1:15" x14ac:dyDescent="0.3">
      <c r="A6" s="2"/>
      <c r="B6" s="11" t="s">
        <v>3</v>
      </c>
      <c r="C6" s="10"/>
      <c r="D6" s="9"/>
      <c r="E6" s="29" t="s">
        <v>4</v>
      </c>
      <c r="F6" s="9"/>
      <c r="G6" s="2"/>
      <c r="H6" s="9"/>
      <c r="I6" s="9"/>
      <c r="J6" s="9"/>
      <c r="K6" s="9"/>
      <c r="L6" s="9"/>
      <c r="M6" s="9"/>
      <c r="N6" s="9"/>
      <c r="O6" s="6"/>
    </row>
    <row r="7" spans="1:15" x14ac:dyDescent="0.3">
      <c r="A7" s="2"/>
      <c r="B7" s="12"/>
      <c r="C7" s="2"/>
      <c r="D7" s="5"/>
      <c r="E7" s="60"/>
      <c r="F7" s="2"/>
      <c r="G7" s="6"/>
      <c r="H7" s="6"/>
      <c r="I7" s="6"/>
      <c r="J7" s="6"/>
      <c r="K7" s="6"/>
      <c r="L7" s="6"/>
      <c r="M7" s="6"/>
      <c r="N7" s="6"/>
      <c r="O7" s="6"/>
    </row>
    <row r="8" spans="1:15" x14ac:dyDescent="0.3">
      <c r="A8" s="2"/>
      <c r="B8" s="12"/>
      <c r="G8" s="6"/>
      <c r="H8" s="6"/>
      <c r="I8" s="6"/>
      <c r="J8" s="6"/>
      <c r="K8" s="6"/>
      <c r="L8" s="6"/>
      <c r="M8" s="6"/>
      <c r="N8" s="6"/>
      <c r="O8" s="6"/>
    </row>
    <row r="9" spans="1:15" x14ac:dyDescent="0.3">
      <c r="A9" s="2"/>
      <c r="B9" s="13"/>
      <c r="C9" s="108" t="s">
        <v>5</v>
      </c>
      <c r="D9" s="109"/>
      <c r="E9" s="109"/>
      <c r="F9" s="110"/>
      <c r="G9" s="2"/>
      <c r="H9" s="16" t="s">
        <v>6</v>
      </c>
      <c r="I9" s="16"/>
      <c r="J9" s="16"/>
      <c r="K9" s="16"/>
      <c r="L9" s="16"/>
      <c r="M9" s="16"/>
      <c r="N9" s="16"/>
      <c r="O9" s="6"/>
    </row>
    <row r="10" spans="1:15" ht="15" customHeight="1" x14ac:dyDescent="0.3">
      <c r="A10" s="2"/>
      <c r="B10" s="40"/>
      <c r="C10" s="21" t="s">
        <v>7</v>
      </c>
      <c r="D10" s="21" t="s">
        <v>8</v>
      </c>
      <c r="E10" s="21" t="s">
        <v>9</v>
      </c>
      <c r="F10" s="21" t="s">
        <v>8</v>
      </c>
      <c r="G10" s="2"/>
      <c r="H10" s="97" t="s">
        <v>125</v>
      </c>
      <c r="I10" s="97"/>
      <c r="J10" s="97"/>
      <c r="K10" s="97"/>
      <c r="L10" s="97"/>
      <c r="M10" s="97"/>
      <c r="N10" s="97"/>
      <c r="O10" s="6"/>
    </row>
    <row r="11" spans="1:15" x14ac:dyDescent="0.3">
      <c r="A11" s="2"/>
      <c r="B11" s="41"/>
      <c r="C11" s="14"/>
      <c r="D11" s="49"/>
      <c r="E11" s="14"/>
      <c r="F11" s="50"/>
      <c r="G11" s="2"/>
      <c r="H11" s="97"/>
      <c r="I11" s="97"/>
      <c r="J11" s="97"/>
      <c r="K11" s="97"/>
      <c r="L11" s="97"/>
      <c r="M11" s="97"/>
      <c r="N11" s="97"/>
      <c r="O11" s="6"/>
    </row>
    <row r="12" spans="1:15" x14ac:dyDescent="0.3">
      <c r="A12" s="2"/>
      <c r="B12" s="42"/>
      <c r="C12" s="14"/>
      <c r="D12" s="49"/>
      <c r="E12" s="14"/>
      <c r="F12" s="50"/>
      <c r="G12" s="2"/>
      <c r="H12" s="97"/>
      <c r="I12" s="97"/>
      <c r="J12" s="97"/>
      <c r="K12" s="97"/>
      <c r="L12" s="97"/>
      <c r="M12" s="97"/>
      <c r="N12" s="97"/>
      <c r="O12" s="6"/>
    </row>
    <row r="13" spans="1:15" x14ac:dyDescent="0.3">
      <c r="A13" s="2"/>
      <c r="B13" s="42"/>
      <c r="C13" s="14"/>
      <c r="D13" s="49"/>
      <c r="E13" s="14"/>
      <c r="F13" s="50"/>
      <c r="G13" s="2"/>
      <c r="H13" s="97"/>
      <c r="I13" s="97"/>
      <c r="J13" s="97"/>
      <c r="K13" s="97"/>
      <c r="L13" s="97"/>
      <c r="M13" s="97"/>
      <c r="N13" s="97"/>
      <c r="O13" s="6"/>
    </row>
    <row r="14" spans="1:15" x14ac:dyDescent="0.3">
      <c r="A14" s="2"/>
      <c r="B14" s="42"/>
      <c r="C14" s="14"/>
      <c r="D14" s="49"/>
      <c r="E14" s="14"/>
      <c r="F14" s="50"/>
      <c r="G14" s="2"/>
      <c r="H14" s="97"/>
      <c r="I14" s="97"/>
      <c r="J14" s="97"/>
      <c r="K14" s="97"/>
      <c r="L14" s="97"/>
      <c r="M14" s="97"/>
      <c r="N14" s="97"/>
      <c r="O14" s="6"/>
    </row>
    <row r="15" spans="1:15" x14ac:dyDescent="0.3">
      <c r="A15" s="2"/>
      <c r="B15" s="42"/>
      <c r="C15" s="14"/>
      <c r="D15" s="49"/>
      <c r="E15" s="14"/>
      <c r="F15" s="50"/>
      <c r="G15" s="2"/>
      <c r="H15" s="97"/>
      <c r="I15" s="97"/>
      <c r="J15" s="97"/>
      <c r="K15" s="97"/>
      <c r="L15" s="97"/>
      <c r="M15" s="97"/>
      <c r="N15" s="97"/>
      <c r="O15" s="6"/>
    </row>
    <row r="16" spans="1:15" x14ac:dyDescent="0.3">
      <c r="A16" s="2"/>
      <c r="B16" s="61"/>
      <c r="C16" s="14"/>
      <c r="D16" s="49"/>
      <c r="E16" s="14"/>
      <c r="F16" s="50"/>
      <c r="G16" s="2"/>
      <c r="H16" s="97"/>
      <c r="I16" s="97"/>
      <c r="J16" s="97"/>
      <c r="K16" s="97"/>
      <c r="L16" s="97"/>
      <c r="M16" s="97"/>
      <c r="N16" s="97"/>
      <c r="O16" s="6"/>
    </row>
    <row r="17" spans="1:16" x14ac:dyDescent="0.3">
      <c r="A17" s="2"/>
      <c r="B17" s="11"/>
      <c r="C17" s="14"/>
      <c r="D17" s="49"/>
      <c r="E17" s="14"/>
      <c r="F17" s="50"/>
      <c r="G17" s="2"/>
      <c r="H17" s="97"/>
      <c r="I17" s="97"/>
      <c r="J17" s="97"/>
      <c r="K17" s="97"/>
      <c r="L17" s="97"/>
      <c r="M17" s="97"/>
      <c r="N17" s="97"/>
      <c r="O17" s="6"/>
    </row>
    <row r="18" spans="1:16" x14ac:dyDescent="0.3">
      <c r="A18" s="2"/>
      <c r="B18" s="11"/>
      <c r="C18" s="14"/>
      <c r="D18" s="49"/>
      <c r="E18" s="14"/>
      <c r="F18" s="50"/>
      <c r="G18" s="2"/>
      <c r="H18" s="97"/>
      <c r="I18" s="97"/>
      <c r="J18" s="97"/>
      <c r="K18" s="97"/>
      <c r="L18" s="97"/>
      <c r="M18" s="97"/>
      <c r="N18" s="97"/>
      <c r="O18" s="6"/>
    </row>
    <row r="19" spans="1:16" x14ac:dyDescent="0.3">
      <c r="A19" s="2"/>
      <c r="B19" s="11"/>
      <c r="C19" s="14"/>
      <c r="D19" s="49"/>
      <c r="E19" s="14"/>
      <c r="F19" s="50"/>
      <c r="G19" s="6"/>
      <c r="H19" s="97"/>
      <c r="I19" s="97"/>
      <c r="J19" s="97"/>
      <c r="K19" s="97"/>
      <c r="L19" s="97"/>
      <c r="M19" s="97"/>
      <c r="N19" s="97"/>
      <c r="O19" s="6"/>
    </row>
    <row r="20" spans="1:16" x14ac:dyDescent="0.3">
      <c r="A20" s="2"/>
      <c r="B20" s="11"/>
      <c r="C20" s="69" t="s">
        <v>10</v>
      </c>
      <c r="D20" s="70">
        <f>SUM(D6:D19)</f>
        <v>0</v>
      </c>
      <c r="E20" s="69" t="s">
        <v>10</v>
      </c>
      <c r="F20" s="70">
        <f>SUM(F11:F19)</f>
        <v>0</v>
      </c>
      <c r="G20" s="2"/>
      <c r="H20" s="96" t="s">
        <v>124</v>
      </c>
      <c r="I20" s="96"/>
      <c r="J20" s="96"/>
      <c r="K20" s="96"/>
      <c r="L20" s="96"/>
      <c r="M20" s="96"/>
      <c r="N20" s="96"/>
      <c r="O20" s="6"/>
    </row>
    <row r="21" spans="1:16" ht="17.25" x14ac:dyDescent="0.3">
      <c r="A21" s="2"/>
      <c r="B21" s="11"/>
      <c r="C21" s="11" t="s">
        <v>12</v>
      </c>
      <c r="D21" s="88">
        <f>IF($C$5="National values",(+IFERROR($D$11*INDEX('National Values'!$C$3:$C$41,MATCH($C$11,'National Values'!$A$3:$A$41,0)),0)+IFERROR($D$12*INDEX('National Values'!$C$3:$C$41,MATCH($C$12,'National Values'!$A$3:$A$41,0)),0)+IFERROR($D$13*INDEX('National Values'!$C$3:$C$41,MATCH($C$13,'National Values'!$A$3:$A$41,0)),0)+IFERROR($D$14*INDEX('National Values'!$C$3:$C$41,MATCH($C$14,'National Values'!$A$3:$A$41,0)),0)+IFERROR($D$15*INDEX('National Values'!$C$3:$C$41,MATCH($C$15,'National Values'!$A$3:$A$41,0)),0)+IFERROR($D$16*INDEX('National Values'!$C$3:$C$41,MATCH($C$16,'National Values'!$A$3:$A$41,0)),0)+IFERROR($D$17*INDEX('National Values'!$C$3:$C$41,MATCH($C$17,'National Values'!$A$3:$A$41,0)),0)+IFERROR($D$18*INDEX('National Values'!$C$3:$C$41,MATCH($C$18,'National Values'!$A$3:$A$41,0)),0)+IFERROR($D$19*INDEX('National Values'!$C$3:$C$41,MATCH($C$19,'National Values'!$A$3:$A$41,0)),0)),(+IFERROR($D$11*INDEX('EU values'!$C$3:$C$41,MATCH($C$11,'EU values'!$A$3:$A$41,0)),0)+IFERROR($D$12*INDEX('EU values'!$C$3:$C$41,MATCH($C$12,'EU values'!$A$3:$A$41,0)),0)+IFERROR($D$13*INDEX('EU values'!$C$3:$C$41,MATCH($C$13,'EU values'!$A$3:$A$41,0)),0)+IFERROR($D$14*INDEX('EU values'!$C$3:$C$41,MATCH($C$14,'EU values'!$A$3:$A$41,0)),0)+IFERROR($D$15*INDEX('EU values'!$C$3:$C$41,MATCH($C$15,'EU values'!$A$3:$A$41,0)),0)+IFERROR($D$16*INDEX('EU values'!$C$3:$C$41,MATCH($C$16,'EU values'!$A$3:$A$41,0)),0)+IFERROR($D$17*INDEX('EU values'!$C$3:$C$41,MATCH($C$17,'EU values'!$A$3:$A$41,0)),0)+IFERROR($D$18*INDEX('EU values'!$C$3:$C$41,MATCH($C$18,'EU values'!$A$3:$A$41,0)),0)+IFERROR($D$19*INDEX('EU values'!$C$3:$C$41,MATCH($C$19,'EU values'!$A$3:$A$41,0)),0)))</f>
        <v>0</v>
      </c>
      <c r="E21" s="11" t="s">
        <v>12</v>
      </c>
      <c r="F21" s="88">
        <f>IF($C$5="National values",(+IFERROR($F$11*INDEX('National Values'!$C$3:$C$41,MATCH($E$11,'National Values'!$A$3:$A$41,0)),0)+IFERROR($F$12*INDEX('National Values'!$C$3:$C$41,MATCH($E$12,'National Values'!$A$3:$A$41,0)),0)+IFERROR($F$13*INDEX('National Values'!$C$3:$C$41,MATCH($E$13,'National Values'!$A$3:$A$41,0)),0)+IFERROR($F$14*INDEX('National Values'!$C$3:$C$41,MATCH($E$14,'National Values'!$A$3:$A$41,0)),0)+IFERROR($F$15*INDEX('National Values'!$C$3:$C$41,MATCH($E$15,'National Values'!$A$3:$A$41,0)),0)+IFERROR($F$16*INDEX('National Values'!$C$3:$C$41,MATCH($E$16,'National Values'!$A$3:$A$41,0)),0)+IFERROR($F$17*INDEX('National Values'!$C$3:$C$41,MATCH($E$17,'National Values'!$A$3:$A$41,0)),0)+IFERROR($F$18*INDEX('National Values'!$C$3:$C$41,MATCH($E$18,'National Values'!$A$3:$A$41,0)),0)+IFERROR($F$19*INDEX('National Values'!$C$3:$C$41,MATCH($E$19,'National Values'!$A$3:$A$41,0)),0)),(+IFERROR($F$11*INDEX('EU values'!$C$3:$C$41,MATCH($E$11,'EU values'!$A$3:$A$41,0)),0)+IFERROR($F$12*INDEX('EU values'!$C$3:$C$41,MATCH($E$12,'EU values'!$A$3:$A$41,0)),0)+IFERROR($F$13*INDEX('EU values'!$C$3:$C$41,MATCH($E$13,'EU values'!$A$3:$A$41,0)),0)+IFERROR($F$14*INDEX('EU values'!$C$3:$C$41,MATCH($E$14,'EU values'!$A$3:$A$41,0)),0)+IFERROR($F$15*INDEX('EU values'!$C$3:$C$41,MATCH($E$15,'EU values'!$A$3:$A$41,0)),0)+IFERROR($F$16*INDEX('EU values'!$C$3:$C$41,MATCH($E$16,'EU values'!$A$3:$A$41,0)),0)+IFERROR($F$17*INDEX('EU values'!$C$3:$C$41,MATCH($E$17,'EU values'!$A$3:$A$41,0)),0)+IFERROR($F$18*INDEX('EU values'!$C$3:$C$41,MATCH($E$18,'EU values'!$A$3:$A$41,0)),0)+IFERROR($F$19*INDEX('EU values'!$C$3:$C$41,MATCH($E$19,'EU values'!$A$3:$A$41,0)),0)))</f>
        <v>0</v>
      </c>
      <c r="G21" s="2"/>
      <c r="H21" s="111" t="s">
        <v>11</v>
      </c>
      <c r="I21" s="111"/>
      <c r="J21" s="111"/>
      <c r="K21" s="111"/>
      <c r="L21" s="111"/>
      <c r="M21" s="111"/>
      <c r="N21" s="111"/>
      <c r="O21" s="6"/>
    </row>
    <row r="22" spans="1:16" ht="17.25" x14ac:dyDescent="0.3">
      <c r="A22" s="2"/>
      <c r="B22" s="11"/>
      <c r="C22" s="11" t="s">
        <v>14</v>
      </c>
      <c r="D22" s="88">
        <f>IF($C$5="National values",(+IFERROR($D$11*INDEX('National Values'!$B$3:$B$41,MATCH($C$11,'National Values'!$A$3:$A$41,0)),0)+IFERROR($D$12*INDEX('National Values'!$B$3:$B$41,MATCH($C$12,'National Values'!$A$3:$A$41,0)),0)+IFERROR($D$13*INDEX('National Values'!$B$3:$B$41,MATCH($C$13,'National Values'!$A$3:$A$41,0)),0)+IFERROR($D$14*INDEX('National Values'!$B$3:$B$41,MATCH($C$14,'National Values'!$A$3:$A$41,0)),0)+IFERROR($D$15*INDEX('National Values'!$B$3:$B$41,MATCH($C$15,'National Values'!$A$3:$A$41,0)),0)+IFERROR($D$16*INDEX('National Values'!$B$3:$B$41,MATCH($C$16,'National Values'!$A$3:$A$41,0)),0)+IFERROR($D$17*INDEX('National Values'!$B$3:$B$41,MATCH($C$17,'National Values'!$A$3:$A$41,0)),0)+IFERROR($D$18*INDEX('National Values'!$B$3:$B$41,MATCH($C$18,'National Values'!$A$3:$A$41,0)),0)+IFERROR($D$19*INDEX('National Values'!$B$3:$B$41,MATCH($C$19,'National Values'!$A$3:$A$41,0)),0)),(+IFERROR($D$11*INDEX('EU values'!$B$3:$B$41,MATCH($C$11,'EU values'!$A$3:$A$41,0)),0)+IFERROR($D$12*INDEX('EU values'!$B$3:$B$41,MATCH($C$12,'EU values'!$A$3:$A$41,0)),0)+IFERROR($D$13*INDEX('EU values'!$B$3:$B$41,MATCH($C$13,'EU values'!$A$3:$A$41,0)),0)+IFERROR($D$14*INDEX('EU values'!$B$3:$B$41,MATCH($C$14,'EU values'!$A$3:$A$41,0)),0)+IFERROR($D$15*INDEX('EU values'!$B$3:$B$41,MATCH($C$15,'EU values'!$A$3:$A$41,0)),0)+IFERROR($D$16*INDEX('EU values'!$B$3:$B$41,MATCH($C$16,'EU values'!$A$3:$A$41,0)),0)+IFERROR($D$17*INDEX('EU values'!$B$3:$B$41,MATCH($C$17,'EU values'!$A$3:$A$41,0)),0)+IFERROR($D$18*INDEX('EU values'!$B$3:$B$41,MATCH($C$18,'EU values'!$A$3:$A$41,0)),0)+IFERROR($D$19*INDEX('EU values'!$B$3:$B$41,MATCH($C$19,'EU values'!$A$3:$A$41,0)),0)))</f>
        <v>0</v>
      </c>
      <c r="E22" s="11" t="s">
        <v>14</v>
      </c>
      <c r="F22" s="88">
        <f>IF($C$5="National values",(+IFERROR($F$11*INDEX('National Values'!$B$3:$B$41,MATCH($E$11,'National Values'!$A$3:$A$41,0)),0)+IFERROR($F$12*INDEX('National Values'!$B$3:$B$41,MATCH($E$12,'National Values'!$A$3:$A$41,0)),0)+IFERROR($F$13*INDEX('National Values'!$B$3:$B$41,MATCH($E$13,'National Values'!$A$3:$A$41,0)),0)+IFERROR($F$14*INDEX('National Values'!$B$3:$B$41,MATCH($E$14,'National Values'!$A$3:$A$41,0)),0)+IFERROR($F$15*INDEX('National Values'!$B$3:$B$41,MATCH($E$15,'National Values'!$A$3:$A$41,0)),0)+IFERROR($F$16*INDEX('National Values'!$B$3:$B$41,MATCH($E$16,'National Values'!$A$3:$A$41,0)),0)+IFERROR($F$17*INDEX('National Values'!$B$3:$B$41,MATCH($E$17,'National Values'!$A$3:$A$41,0)),0)+IFERROR($F$18*INDEX('National Values'!$B$3:$B$41,MATCH($E$18,'National Values'!$A$3:$A$41,0)),0)+IFERROR($F$19*INDEX('National Values'!$B$3:$B$41,MATCH($E$19,'National Values'!$A$3:$A$41,0)),0)),(+IFERROR($F$11*INDEX('EU values'!$B$3:$B$41,MATCH($E$11,'EU values'!$A$3:$A$41,0)),0)+IFERROR($F$12*INDEX('EU values'!$B$3:$B$41,MATCH($E$12,'EU values'!$A$3:$A$41,0)),0)+IFERROR($F$13*INDEX('EU values'!$B$3:$B$41,MATCH($E$13,'EU values'!$A$3:$A$41,0)),0)+IFERROR($F$14*INDEX('EU values'!$B$3:$B$41,MATCH($E$14,'EU values'!$A$3:$A$41,0)),0)+IFERROR($F$15*INDEX('EU values'!$B$3:$B$41,MATCH($E$15,'EU values'!$A$3:$A$41,0)),0)+IFERROR($F$16*INDEX('EU values'!$B$3:$B$41,MATCH($E$16,'EU values'!$A$3:$A$41,0)),0)+IFERROR($F$17*INDEX('EU values'!$B$3:$B$41,MATCH($E$17,'EU values'!$A$3:$A$41,0)),0)+IFERROR($F$18*INDEX('EU values'!$B$3:$B$41,MATCH($E$18,'EU values'!$A$3:$A$41,0)),0)+IFERROR($F$19*INDEX('EU values'!$B$3:$B$41,MATCH($E$19,'EU values'!$A$3:$A$41,0)),0)))</f>
        <v>0</v>
      </c>
      <c r="G22" s="2"/>
      <c r="H22" s="98" t="s">
        <v>13</v>
      </c>
      <c r="I22" s="99"/>
      <c r="J22" s="99"/>
      <c r="K22" s="99"/>
      <c r="L22" s="99"/>
      <c r="M22" s="99"/>
      <c r="N22" s="100"/>
      <c r="O22" s="6"/>
    </row>
    <row r="23" spans="1:16" x14ac:dyDescent="0.3">
      <c r="A23" s="2"/>
      <c r="B23" s="13"/>
      <c r="C23" s="2"/>
      <c r="D23" s="5"/>
      <c r="E23" s="2"/>
      <c r="F23" s="2"/>
      <c r="G23" s="6"/>
      <c r="H23" s="6"/>
      <c r="I23" s="6"/>
      <c r="J23" s="6"/>
      <c r="K23" s="6"/>
      <c r="L23" s="6"/>
      <c r="M23" s="6"/>
      <c r="N23" s="6"/>
      <c r="O23" s="6"/>
    </row>
    <row r="24" spans="1:16" x14ac:dyDescent="0.3">
      <c r="A24" s="2"/>
      <c r="B24" s="13"/>
      <c r="C24" s="21" t="s">
        <v>15</v>
      </c>
      <c r="D24" s="21" t="s">
        <v>16</v>
      </c>
      <c r="E24" s="21" t="s">
        <v>17</v>
      </c>
      <c r="F24" s="21" t="s">
        <v>16</v>
      </c>
      <c r="G24" s="2"/>
      <c r="H24" s="16" t="s">
        <v>6</v>
      </c>
      <c r="I24" s="16"/>
      <c r="J24" s="16"/>
      <c r="K24" s="16"/>
      <c r="L24" s="16"/>
      <c r="M24" s="16"/>
      <c r="N24" s="16"/>
      <c r="O24" s="3"/>
    </row>
    <row r="25" spans="1:16" x14ac:dyDescent="0.3">
      <c r="A25" s="2"/>
      <c r="B25" s="13" t="s">
        <v>18</v>
      </c>
      <c r="C25" s="14"/>
      <c r="D25" s="72" t="s">
        <v>19</v>
      </c>
      <c r="E25" s="14"/>
      <c r="F25" s="72" t="s">
        <v>19</v>
      </c>
      <c r="G25" s="2"/>
      <c r="H25" s="91" t="s">
        <v>111</v>
      </c>
      <c r="I25" s="92"/>
      <c r="J25" s="92"/>
      <c r="K25" s="92"/>
      <c r="L25" s="92"/>
      <c r="M25" s="92"/>
      <c r="N25" s="93"/>
      <c r="O25" s="5"/>
    </row>
    <row r="26" spans="1:16" ht="17.25" x14ac:dyDescent="0.3">
      <c r="A26" s="2"/>
      <c r="B26" s="11" t="s">
        <v>20</v>
      </c>
      <c r="C26" s="14"/>
      <c r="D26" s="72" t="s">
        <v>21</v>
      </c>
      <c r="E26" s="15" t="str">
        <f>IFERROR(INDEX('EU values'!B44:C44,1,MATCH(C6,'EU values'!B43:C43,0)),"-")</f>
        <v>-</v>
      </c>
      <c r="F26" s="72" t="s">
        <v>21</v>
      </c>
      <c r="G26" s="2"/>
      <c r="H26" s="91" t="s">
        <v>22</v>
      </c>
      <c r="I26" s="92"/>
      <c r="J26" s="92"/>
      <c r="K26" s="92"/>
      <c r="L26" s="92"/>
      <c r="M26" s="92"/>
      <c r="N26" s="93"/>
      <c r="O26" s="5"/>
    </row>
    <row r="27" spans="1:16" ht="17.25" x14ac:dyDescent="0.3">
      <c r="A27" s="2"/>
      <c r="B27" s="11" t="s">
        <v>23</v>
      </c>
      <c r="C27" s="14"/>
      <c r="D27" s="72" t="s">
        <v>21</v>
      </c>
      <c r="E27" s="14"/>
      <c r="F27" s="72" t="s">
        <v>21</v>
      </c>
      <c r="G27" s="2"/>
      <c r="H27" s="33" t="s">
        <v>24</v>
      </c>
      <c r="I27" s="34"/>
      <c r="J27" s="34"/>
      <c r="K27" s="34"/>
      <c r="L27" s="34"/>
      <c r="M27" s="34"/>
      <c r="N27" s="35"/>
      <c r="O27" s="5"/>
    </row>
    <row r="28" spans="1:16" x14ac:dyDescent="0.3">
      <c r="A28" s="2"/>
      <c r="B28" s="13" t="s">
        <v>25</v>
      </c>
      <c r="C28" s="14"/>
      <c r="D28" s="72" t="s">
        <v>21</v>
      </c>
      <c r="E28" s="15" t="str">
        <f>IFERROR(INDEX('EU values'!B45:C45,MATCH(C6,'EU values'!B43:C43,0)),"-")</f>
        <v>-</v>
      </c>
      <c r="F28" s="72" t="s">
        <v>21</v>
      </c>
      <c r="G28" s="2"/>
      <c r="H28" s="91" t="s">
        <v>120</v>
      </c>
      <c r="I28" s="92"/>
      <c r="J28" s="92"/>
      <c r="K28" s="92"/>
      <c r="L28" s="92"/>
      <c r="M28" s="92"/>
      <c r="N28" s="93"/>
      <c r="O28" s="5"/>
    </row>
    <row r="29" spans="1:16" x14ac:dyDescent="0.3">
      <c r="A29" s="2"/>
      <c r="B29" s="11" t="s">
        <v>27</v>
      </c>
      <c r="C29" s="14"/>
      <c r="D29" s="72" t="s">
        <v>28</v>
      </c>
      <c r="E29" s="15" t="str">
        <f>IFERROR(INDEX('EU values'!B46:C46,MATCH(C6,'EU values'!B43:C43,0)),"-")</f>
        <v>-</v>
      </c>
      <c r="F29" s="72" t="s">
        <v>28</v>
      </c>
      <c r="G29" s="2"/>
      <c r="H29" s="105" t="s">
        <v>29</v>
      </c>
      <c r="I29" s="106"/>
      <c r="J29" s="106"/>
      <c r="K29" s="106"/>
      <c r="L29" s="106"/>
      <c r="M29" s="106"/>
      <c r="N29" s="107"/>
      <c r="O29" s="5"/>
      <c r="P29" s="32"/>
    </row>
    <row r="30" spans="1:16" ht="17.25" x14ac:dyDescent="0.3">
      <c r="A30" s="2"/>
      <c r="B30" s="11" t="s">
        <v>119</v>
      </c>
      <c r="C30" s="14"/>
      <c r="D30" s="72" t="s">
        <v>28</v>
      </c>
      <c r="E30" s="15" t="str">
        <f>IFERROR(INDEX('EU values'!B47:C47,MATCH(C6,'EU values'!B43:C43,0)),"-")</f>
        <v>-</v>
      </c>
      <c r="F30" s="72" t="s">
        <v>28</v>
      </c>
      <c r="G30" s="2"/>
      <c r="H30" s="105" t="s">
        <v>112</v>
      </c>
      <c r="I30" s="106"/>
      <c r="J30" s="106"/>
      <c r="K30" s="106"/>
      <c r="L30" s="106"/>
      <c r="M30" s="106"/>
      <c r="N30" s="107"/>
      <c r="O30" s="5"/>
    </row>
    <row r="31" spans="1:16" ht="17.25" x14ac:dyDescent="0.3">
      <c r="A31" s="2"/>
      <c r="B31" s="11" t="s">
        <v>114</v>
      </c>
      <c r="C31" s="14"/>
      <c r="D31" s="72" t="s">
        <v>28</v>
      </c>
      <c r="E31" s="15" t="str">
        <f>IFERROR(INDEX('EU values'!B48:C48,MATCH(C6,'EU values'!B43:C43,0)),"-")</f>
        <v>-</v>
      </c>
      <c r="F31" s="72" t="s">
        <v>28</v>
      </c>
      <c r="G31" s="2"/>
      <c r="H31" s="98" t="s">
        <v>113</v>
      </c>
      <c r="I31" s="99"/>
      <c r="J31" s="99"/>
      <c r="K31" s="99"/>
      <c r="L31" s="99"/>
      <c r="M31" s="99"/>
      <c r="N31" s="100"/>
      <c r="O31" s="5"/>
    </row>
    <row r="32" spans="1:16" x14ac:dyDescent="0.3">
      <c r="A32" s="2"/>
      <c r="B32" s="11"/>
      <c r="C32" s="2"/>
      <c r="D32" s="45"/>
      <c r="E32" s="46"/>
      <c r="F32" s="45"/>
      <c r="G32" s="2"/>
      <c r="H32" s="47"/>
      <c r="I32" s="47"/>
      <c r="J32" s="47"/>
      <c r="K32" s="47"/>
      <c r="L32" s="47"/>
      <c r="M32" s="47"/>
      <c r="N32" s="47"/>
      <c r="O32" s="5"/>
    </row>
    <row r="33" spans="1:16" x14ac:dyDescent="0.3">
      <c r="A33" s="2"/>
      <c r="B33" s="2"/>
      <c r="C33" s="2"/>
      <c r="D33" s="2"/>
      <c r="E33" s="2"/>
      <c r="F33" s="2"/>
      <c r="G33" s="2"/>
      <c r="H33" s="2"/>
      <c r="I33" s="2"/>
      <c r="J33" s="2"/>
      <c r="K33" s="2"/>
      <c r="L33" s="2"/>
      <c r="M33" s="2"/>
      <c r="N33" s="2"/>
      <c r="O33" s="2"/>
    </row>
    <row r="34" spans="1:16" ht="19.5" x14ac:dyDescent="0.3">
      <c r="A34" s="2"/>
      <c r="B34" s="94" t="s">
        <v>30</v>
      </c>
      <c r="C34" s="94"/>
      <c r="D34" s="94"/>
      <c r="E34" s="94"/>
      <c r="F34" s="94"/>
      <c r="G34" s="94"/>
      <c r="H34" s="85"/>
      <c r="I34" s="87"/>
      <c r="J34" s="87"/>
      <c r="K34" s="87"/>
      <c r="L34" s="87"/>
      <c r="M34" s="87"/>
      <c r="N34" s="87"/>
      <c r="O34" s="1"/>
    </row>
    <row r="35" spans="1:16" x14ac:dyDescent="0.3">
      <c r="A35" s="2"/>
      <c r="B35" s="2"/>
      <c r="C35" s="2"/>
      <c r="D35" s="5"/>
      <c r="E35" s="2"/>
      <c r="F35" s="2"/>
      <c r="G35" s="6"/>
      <c r="H35" s="6"/>
      <c r="I35" s="6"/>
      <c r="J35" s="6"/>
      <c r="K35" s="6"/>
      <c r="L35" s="6"/>
      <c r="M35" s="6"/>
      <c r="N35" s="6"/>
      <c r="O35" s="6"/>
    </row>
    <row r="36" spans="1:16" x14ac:dyDescent="0.3">
      <c r="A36" s="2"/>
      <c r="B36" s="2"/>
      <c r="C36" s="2"/>
      <c r="D36" s="5"/>
      <c r="E36" s="2"/>
      <c r="F36" s="2"/>
      <c r="G36" s="6"/>
      <c r="H36" s="6"/>
      <c r="I36" s="6"/>
      <c r="J36" s="6"/>
      <c r="K36" s="6"/>
      <c r="L36" s="6"/>
      <c r="M36" s="6"/>
      <c r="N36" s="6"/>
      <c r="O36" s="6"/>
    </row>
    <row r="37" spans="1:16" ht="16.5" x14ac:dyDescent="0.3">
      <c r="A37" s="2"/>
      <c r="B37" s="95" t="s">
        <v>31</v>
      </c>
      <c r="C37" s="95"/>
      <c r="D37" s="95"/>
      <c r="E37" s="95"/>
      <c r="F37" s="95"/>
      <c r="G37" s="95"/>
      <c r="H37" s="6"/>
      <c r="I37" s="6"/>
      <c r="J37" s="6"/>
      <c r="K37" s="6"/>
      <c r="L37" s="6"/>
      <c r="M37" s="6"/>
      <c r="N37" s="6"/>
      <c r="O37" s="6"/>
    </row>
    <row r="38" spans="1:16" x14ac:dyDescent="0.3">
      <c r="A38" s="2"/>
      <c r="B38" s="2"/>
      <c r="C38" s="2"/>
      <c r="D38" s="5"/>
      <c r="E38" s="2"/>
      <c r="F38" s="2"/>
      <c r="G38" s="6"/>
      <c r="H38" s="6"/>
      <c r="I38" s="6"/>
      <c r="J38" s="6"/>
      <c r="K38" s="6"/>
      <c r="L38" s="6"/>
      <c r="M38" s="6"/>
      <c r="N38" s="6"/>
      <c r="O38" s="6"/>
    </row>
    <row r="39" spans="1:16" x14ac:dyDescent="0.3">
      <c r="A39" s="2"/>
      <c r="B39" s="2"/>
      <c r="C39" s="2"/>
      <c r="D39" s="5"/>
      <c r="E39" s="2"/>
      <c r="F39" s="2"/>
      <c r="G39" s="6"/>
      <c r="H39" s="6"/>
      <c r="I39" s="6"/>
      <c r="J39" s="6"/>
      <c r="K39" s="6"/>
      <c r="L39" s="6"/>
      <c r="M39" s="6"/>
      <c r="N39" s="6"/>
      <c r="O39" s="6"/>
    </row>
    <row r="40" spans="1:16" ht="16.5" x14ac:dyDescent="0.3">
      <c r="A40" s="2"/>
      <c r="B40" s="95" t="s">
        <v>32</v>
      </c>
      <c r="C40" s="95"/>
      <c r="D40" s="95"/>
      <c r="E40" s="95"/>
      <c r="F40" s="95"/>
      <c r="G40" s="95"/>
      <c r="H40" s="6"/>
      <c r="I40" s="6"/>
      <c r="J40" s="6"/>
      <c r="K40" s="6"/>
      <c r="L40" s="6"/>
      <c r="M40" s="6"/>
      <c r="N40" s="6"/>
      <c r="O40" s="6"/>
    </row>
    <row r="41" spans="1:16" x14ac:dyDescent="0.3">
      <c r="A41" s="2"/>
      <c r="B41" s="2"/>
      <c r="C41" s="2"/>
      <c r="D41" s="5"/>
      <c r="E41" s="2"/>
      <c r="F41" s="2"/>
      <c r="G41" s="6"/>
      <c r="H41" s="6"/>
      <c r="I41" s="6"/>
      <c r="J41" s="6"/>
      <c r="K41" s="6"/>
      <c r="L41" s="6"/>
      <c r="M41" s="6"/>
      <c r="N41" s="6"/>
      <c r="O41" s="6"/>
    </row>
    <row r="42" spans="1:16" x14ac:dyDescent="0.3">
      <c r="A42" s="2"/>
      <c r="B42" s="2"/>
      <c r="C42" s="2"/>
      <c r="D42" s="5"/>
      <c r="E42" s="2"/>
      <c r="F42" s="2"/>
      <c r="G42" s="6"/>
      <c r="H42" s="6"/>
      <c r="I42" s="6"/>
      <c r="J42" s="6"/>
      <c r="K42" s="6"/>
      <c r="L42" s="6"/>
      <c r="M42" s="6"/>
      <c r="N42" s="6"/>
      <c r="O42" s="6"/>
      <c r="P42" s="85"/>
    </row>
    <row r="43" spans="1:16" ht="16.5" x14ac:dyDescent="0.3">
      <c r="A43" s="2"/>
      <c r="B43" s="95" t="s">
        <v>33</v>
      </c>
      <c r="C43" s="95"/>
      <c r="D43" s="95"/>
      <c r="E43" s="95"/>
      <c r="F43" s="95"/>
      <c r="G43" s="95"/>
      <c r="H43" s="6"/>
      <c r="I43" s="6"/>
      <c r="J43" s="6"/>
      <c r="K43" s="6"/>
      <c r="L43" s="6"/>
      <c r="M43" s="17"/>
      <c r="N43" s="6"/>
      <c r="O43" s="6"/>
    </row>
    <row r="44" spans="1:16" x14ac:dyDescent="0.3">
      <c r="A44" s="2"/>
      <c r="B44" s="2"/>
      <c r="C44" s="2"/>
      <c r="D44" s="5"/>
      <c r="E44" s="2"/>
      <c r="F44" s="2"/>
      <c r="G44" s="6"/>
      <c r="H44" s="6"/>
      <c r="I44" s="6"/>
      <c r="J44" s="6"/>
      <c r="K44" s="6"/>
      <c r="L44" s="6"/>
      <c r="M44" s="6"/>
      <c r="N44" s="6"/>
      <c r="O44" s="6"/>
    </row>
    <row r="45" spans="1:16" x14ac:dyDescent="0.3">
      <c r="A45" s="2"/>
      <c r="B45" s="2"/>
      <c r="C45" s="2"/>
      <c r="D45" s="5"/>
      <c r="E45" s="2"/>
      <c r="F45" s="2"/>
      <c r="G45" s="6"/>
      <c r="H45" s="6"/>
      <c r="I45" s="6"/>
      <c r="J45" s="6"/>
      <c r="K45" s="6"/>
      <c r="N45" s="62"/>
      <c r="O45" s="6"/>
    </row>
    <row r="46" spans="1:16" ht="18" x14ac:dyDescent="0.3">
      <c r="A46" s="2"/>
      <c r="B46" s="95" t="s">
        <v>34</v>
      </c>
      <c r="C46" s="95"/>
      <c r="D46" s="95"/>
      <c r="E46" s="95"/>
      <c r="F46" s="95"/>
      <c r="G46" s="95"/>
      <c r="H46" s="6"/>
      <c r="I46" s="6"/>
      <c r="J46" s="6"/>
      <c r="K46" s="6"/>
      <c r="L46" s="6"/>
      <c r="M46" s="17"/>
      <c r="N46" s="6"/>
      <c r="O46" s="6"/>
    </row>
    <row r="47" spans="1:16" x14ac:dyDescent="0.3">
      <c r="A47" s="2"/>
      <c r="B47" s="2"/>
      <c r="C47" s="2"/>
      <c r="D47" s="5"/>
      <c r="E47" s="2"/>
      <c r="F47" s="2"/>
      <c r="G47" s="6"/>
      <c r="H47" s="6"/>
      <c r="I47" s="6"/>
      <c r="J47" s="6"/>
      <c r="K47" s="6"/>
      <c r="M47" s="6"/>
      <c r="N47" s="6"/>
      <c r="O47" s="6"/>
    </row>
    <row r="48" spans="1:16" x14ac:dyDescent="0.3">
      <c r="A48" s="2"/>
      <c r="B48" s="2"/>
      <c r="C48" s="2"/>
      <c r="D48" s="5"/>
      <c r="E48" s="2"/>
      <c r="F48" s="2"/>
      <c r="G48" s="6"/>
      <c r="H48" s="6"/>
      <c r="I48" s="6"/>
      <c r="J48" s="6"/>
      <c r="K48" s="6"/>
      <c r="L48" s="6"/>
      <c r="M48" s="6"/>
      <c r="N48" s="6"/>
      <c r="O48" s="6"/>
    </row>
    <row r="49" spans="1:16" ht="19.5" x14ac:dyDescent="0.3">
      <c r="A49" s="2"/>
      <c r="B49" s="94" t="s">
        <v>35</v>
      </c>
      <c r="C49" s="94"/>
      <c r="D49" s="94"/>
      <c r="E49" s="94"/>
      <c r="F49" s="94"/>
      <c r="G49" s="94"/>
      <c r="H49" s="6"/>
      <c r="I49" s="6"/>
      <c r="J49" s="6"/>
      <c r="K49" s="6"/>
      <c r="L49" s="6"/>
      <c r="M49" s="6"/>
      <c r="N49" s="6"/>
      <c r="O49" s="6"/>
    </row>
    <row r="50" spans="1:16" x14ac:dyDescent="0.3">
      <c r="A50" s="2"/>
      <c r="B50" s="2"/>
      <c r="C50" s="39"/>
      <c r="D50" s="5"/>
      <c r="E50" s="39"/>
      <c r="G50" s="6"/>
      <c r="H50" s="6"/>
      <c r="I50" s="6"/>
      <c r="J50" s="6"/>
      <c r="K50" s="6"/>
      <c r="L50" s="6"/>
      <c r="M50" s="6"/>
      <c r="N50" s="6"/>
      <c r="O50" s="6"/>
    </row>
    <row r="51" spans="1:16" x14ac:dyDescent="0.3">
      <c r="A51" s="2"/>
      <c r="B51" s="2"/>
      <c r="C51" s="21" t="s">
        <v>36</v>
      </c>
      <c r="D51" s="21" t="s">
        <v>16</v>
      </c>
      <c r="E51" s="21" t="s">
        <v>17</v>
      </c>
      <c r="F51" s="21" t="s">
        <v>16</v>
      </c>
      <c r="G51" s="6"/>
      <c r="H51" s="16" t="s">
        <v>6</v>
      </c>
      <c r="I51" s="16"/>
      <c r="J51" s="16"/>
      <c r="K51" s="16"/>
      <c r="L51" s="16"/>
      <c r="M51" s="16"/>
      <c r="N51" s="16"/>
      <c r="O51" s="6"/>
    </row>
    <row r="52" spans="1:16" ht="25.5" customHeight="1" x14ac:dyDescent="0.3">
      <c r="A52" s="2"/>
      <c r="B52" s="4" t="s">
        <v>37</v>
      </c>
      <c r="C52" s="19" t="str">
        <f>IFERROR(C25*((C26*(1-C30)+C28)/C29-(C27+C28)/C29)*(1-C31),"insufficient data")</f>
        <v>insufficient data</v>
      </c>
      <c r="D52" s="20" t="s">
        <v>38</v>
      </c>
      <c r="E52" s="19" t="str">
        <f>IFERROR(E25*((E26*(1-E30)+E28)/E29-(E27+E28)/E29)*(1-E31),"insufficient data")</f>
        <v>insufficient data</v>
      </c>
      <c r="F52" s="20" t="s">
        <v>38</v>
      </c>
      <c r="G52" s="2"/>
      <c r="H52" s="91" t="s">
        <v>39</v>
      </c>
      <c r="I52" s="92"/>
      <c r="J52" s="92"/>
      <c r="K52" s="92"/>
      <c r="L52" s="92"/>
      <c r="M52" s="92"/>
      <c r="N52" s="93"/>
      <c r="O52" s="6"/>
    </row>
    <row r="53" spans="1:16" x14ac:dyDescent="0.3">
      <c r="A53" s="2"/>
      <c r="B53" s="4" t="s">
        <v>40</v>
      </c>
      <c r="C53" s="19" t="str">
        <f>IFERROR(C25*((C26*(1-C30)+C28)/C29-(C27+C28)/C29)*(1-C31),"insufficient data")</f>
        <v>insufficient data</v>
      </c>
      <c r="D53" s="20" t="s">
        <v>38</v>
      </c>
      <c r="E53" s="19" t="str">
        <f>IFERROR(E25*((E26*(1-E30)+E28)/E29-(E27+E28)/E29)*(1-E31),"insufficient data")</f>
        <v>insufficient data</v>
      </c>
      <c r="F53" s="20" t="s">
        <v>38</v>
      </c>
      <c r="G53" s="2"/>
      <c r="H53" s="91" t="s">
        <v>41</v>
      </c>
      <c r="I53" s="92"/>
      <c r="J53" s="92"/>
      <c r="K53" s="92"/>
      <c r="L53" s="92"/>
      <c r="M53" s="92"/>
      <c r="N53" s="93"/>
      <c r="O53" s="6"/>
    </row>
    <row r="54" spans="1:16" ht="25.5" customHeight="1" x14ac:dyDescent="0.3">
      <c r="A54" s="2"/>
      <c r="B54" s="4" t="s">
        <v>42</v>
      </c>
      <c r="C54" s="19" t="str">
        <f>IFERROR((C25*(C26*(1-C30)+C28)/C29*(1-C31))*$D$21-(C25*(C27+C28)/C29*(1-C31))*$F$21,"insufficient data")</f>
        <v>insufficient data</v>
      </c>
      <c r="D54" s="20" t="s">
        <v>38</v>
      </c>
      <c r="E54" s="19" t="str">
        <f>IFERROR((E25*(E26*(1-E30)+E28)/E29*(1-E31))*$D$21-(E25*(E27+E28)/E29*(1-E31))*$F$21,"insufficient data")</f>
        <v>insufficient data</v>
      </c>
      <c r="F54" s="20" t="s">
        <v>38</v>
      </c>
      <c r="G54" s="2"/>
      <c r="H54" s="91" t="s">
        <v>43</v>
      </c>
      <c r="I54" s="92"/>
      <c r="J54" s="92"/>
      <c r="K54" s="92"/>
      <c r="L54" s="92"/>
      <c r="M54" s="92"/>
      <c r="N54" s="93"/>
      <c r="O54" s="6"/>
      <c r="P54" s="32"/>
    </row>
    <row r="55" spans="1:16" x14ac:dyDescent="0.3">
      <c r="A55" s="2"/>
      <c r="B55" s="4" t="s">
        <v>44</v>
      </c>
      <c r="C55" s="19" t="str">
        <f>IFERROR(((C25*(C26*(1-C30)+C28)/C29*(1-C31))*$D$22-(C25*(C27+C28)/C29*(1-C31))*$F$22)*10^-6,"insufficient data")</f>
        <v>insufficient data</v>
      </c>
      <c r="D55" s="48" t="s">
        <v>45</v>
      </c>
      <c r="E55" s="19" t="str">
        <f>IFERROR(((E25*(E26*(1-E30)+E28)/E29*(1-E31))*$D$22-(E25*(E27+E28)/E29*(1-E31))*$F$22)*10^-6,"insufficient data")</f>
        <v>insufficient data</v>
      </c>
      <c r="F55" s="48" t="s">
        <v>45</v>
      </c>
      <c r="G55" s="2"/>
      <c r="H55" s="91" t="s">
        <v>46</v>
      </c>
      <c r="I55" s="92"/>
      <c r="J55" s="92"/>
      <c r="K55" s="92"/>
      <c r="L55" s="92"/>
      <c r="M55" s="92"/>
      <c r="N55" s="93"/>
      <c r="O55" s="6"/>
    </row>
    <row r="56" spans="1:16" x14ac:dyDescent="0.3">
      <c r="A56" s="2"/>
      <c r="B56" s="2"/>
      <c r="C56" s="2"/>
      <c r="D56" s="5"/>
      <c r="E56" s="2"/>
      <c r="F56" s="2"/>
      <c r="G56" s="6"/>
      <c r="H56" s="6"/>
      <c r="I56" s="6"/>
      <c r="J56" s="6"/>
      <c r="K56" s="6"/>
      <c r="L56" s="6"/>
      <c r="M56" s="6"/>
      <c r="N56" s="6"/>
      <c r="O56" s="6"/>
    </row>
    <row r="57" spans="1:16" ht="19.5" x14ac:dyDescent="0.3">
      <c r="A57" s="2"/>
      <c r="B57" s="94" t="s">
        <v>47</v>
      </c>
      <c r="C57" s="94"/>
      <c r="D57" s="94"/>
      <c r="E57" s="94"/>
      <c r="F57" s="94"/>
      <c r="G57" s="94"/>
      <c r="H57" s="6"/>
      <c r="I57" s="6"/>
      <c r="J57" s="6"/>
      <c r="K57" s="6"/>
      <c r="L57" s="6"/>
      <c r="M57" s="6"/>
      <c r="N57" s="6"/>
      <c r="O57" s="6"/>
    </row>
    <row r="58" spans="1:16" x14ac:dyDescent="0.3">
      <c r="A58" s="2"/>
      <c r="B58" s="2"/>
      <c r="C58" s="2"/>
      <c r="D58" s="2"/>
      <c r="E58" s="2"/>
      <c r="F58" s="2"/>
      <c r="G58" s="2"/>
      <c r="H58" s="2"/>
      <c r="I58" s="2"/>
      <c r="J58" s="2"/>
      <c r="K58" s="2"/>
      <c r="L58" s="2"/>
      <c r="M58" s="2"/>
      <c r="N58" s="2"/>
      <c r="O58" s="2"/>
    </row>
    <row r="59" spans="1:16" ht="16.5" x14ac:dyDescent="0.3">
      <c r="C59" s="89" t="s">
        <v>48</v>
      </c>
      <c r="D59" s="89" t="s">
        <v>121</v>
      </c>
      <c r="E59" s="89"/>
      <c r="F59" s="89"/>
      <c r="H59" s="103" t="s">
        <v>6</v>
      </c>
      <c r="I59" s="103"/>
      <c r="J59" s="103"/>
      <c r="K59" s="103"/>
      <c r="L59" s="103"/>
      <c r="M59" s="103"/>
      <c r="N59" s="103"/>
    </row>
    <row r="60" spans="1:16" ht="16.5" x14ac:dyDescent="0.3">
      <c r="C60" s="89"/>
      <c r="D60" s="63" t="s">
        <v>49</v>
      </c>
      <c r="E60" s="63" t="s">
        <v>50</v>
      </c>
      <c r="F60" s="63" t="s">
        <v>51</v>
      </c>
      <c r="H60" s="104"/>
      <c r="I60" s="104"/>
      <c r="J60" s="104"/>
      <c r="K60" s="104"/>
      <c r="L60" s="104"/>
      <c r="M60" s="104"/>
      <c r="N60" s="104"/>
    </row>
    <row r="61" spans="1:16" ht="33" x14ac:dyDescent="0.3">
      <c r="C61" s="71" t="s">
        <v>52</v>
      </c>
      <c r="D61" s="71">
        <v>94</v>
      </c>
      <c r="E61" s="71">
        <v>221</v>
      </c>
      <c r="F61" s="71" t="s">
        <v>53</v>
      </c>
      <c r="H61" s="76" t="s">
        <v>122</v>
      </c>
      <c r="I61" s="77"/>
      <c r="J61" s="77"/>
      <c r="K61" s="77"/>
      <c r="L61" s="77"/>
      <c r="M61" s="77"/>
      <c r="N61" s="78"/>
    </row>
    <row r="62" spans="1:16" ht="33" x14ac:dyDescent="0.3">
      <c r="C62" s="71" t="s">
        <v>54</v>
      </c>
      <c r="D62" s="71">
        <v>72</v>
      </c>
      <c r="E62" s="71">
        <v>151</v>
      </c>
      <c r="F62" s="71" t="s">
        <v>53</v>
      </c>
      <c r="H62" s="79"/>
      <c r="I62" s="80"/>
      <c r="J62" s="80"/>
      <c r="K62" s="80"/>
      <c r="L62" s="80"/>
      <c r="M62" s="80"/>
      <c r="N62" s="81"/>
    </row>
    <row r="63" spans="1:16" ht="49.5" x14ac:dyDescent="0.3">
      <c r="C63" s="71" t="s">
        <v>55</v>
      </c>
      <c r="D63" s="71">
        <v>903</v>
      </c>
      <c r="E63" s="71"/>
      <c r="F63" s="71" t="s">
        <v>56</v>
      </c>
      <c r="H63" s="79"/>
      <c r="I63" s="80"/>
      <c r="J63" s="80"/>
      <c r="K63" s="80"/>
      <c r="L63" s="80"/>
      <c r="M63" s="80"/>
      <c r="N63" s="81"/>
    </row>
    <row r="64" spans="1:16" ht="33" x14ac:dyDescent="0.3">
      <c r="C64" s="71" t="s">
        <v>57</v>
      </c>
      <c r="D64" s="71">
        <v>71</v>
      </c>
      <c r="E64" s="71">
        <v>85</v>
      </c>
      <c r="F64" s="71" t="s">
        <v>53</v>
      </c>
      <c r="H64" s="82"/>
      <c r="I64" s="83"/>
      <c r="J64" s="83"/>
      <c r="K64" s="83"/>
      <c r="L64" s="83"/>
      <c r="M64" s="83"/>
      <c r="N64" s="84"/>
    </row>
  </sheetData>
  <mergeCells count="29">
    <mergeCell ref="D1:N1"/>
    <mergeCell ref="D2:N2"/>
    <mergeCell ref="H54:N54"/>
    <mergeCell ref="H59:N60"/>
    <mergeCell ref="H29:N29"/>
    <mergeCell ref="H31:N31"/>
    <mergeCell ref="H30:N30"/>
    <mergeCell ref="H25:N25"/>
    <mergeCell ref="B3:G3"/>
    <mergeCell ref="C9:F9"/>
    <mergeCell ref="H21:N21"/>
    <mergeCell ref="H55:N55"/>
    <mergeCell ref="B34:G34"/>
    <mergeCell ref="B37:G37"/>
    <mergeCell ref="B43:G43"/>
    <mergeCell ref="C59:C60"/>
    <mergeCell ref="D59:F59"/>
    <mergeCell ref="E5:N5"/>
    <mergeCell ref="H26:N26"/>
    <mergeCell ref="H28:N28"/>
    <mergeCell ref="B57:G57"/>
    <mergeCell ref="B46:G46"/>
    <mergeCell ref="B49:G49"/>
    <mergeCell ref="B40:G40"/>
    <mergeCell ref="H52:N52"/>
    <mergeCell ref="H53:N53"/>
    <mergeCell ref="H20:N20"/>
    <mergeCell ref="H10:N19"/>
    <mergeCell ref="H22:N22"/>
  </mergeCells>
  <conditionalFormatting sqref="D20 F20">
    <cfRule type="cellIs" dxfId="0" priority="1" operator="notEqual">
      <formula>1</formula>
    </cfRule>
  </conditionalFormatting>
  <dataValidations count="4">
    <dataValidation type="list" allowBlank="1" showInputMessage="1" showErrorMessage="1" sqref="C5" xr:uid="{00000000-0002-0000-0000-000000000000}">
      <formula1>"EU values, National values"</formula1>
    </dataValidation>
    <dataValidation type="decimal" allowBlank="1" showInputMessage="1" showErrorMessage="1" sqref="C31" xr:uid="{00000000-0002-0000-0000-000001000000}">
      <formula1>0</formula1>
      <formula2>1</formula2>
    </dataValidation>
    <dataValidation type="list" allowBlank="1" showInputMessage="1" showErrorMessage="1" sqref="C6" xr:uid="{00000000-0002-0000-0000-000002000000}">
      <formula1>sector</formula1>
    </dataValidation>
    <dataValidation type="list" allowBlank="1" showInputMessage="1" showErrorMessage="1" sqref="E11:E19 C11:C19" xr:uid="{CF9090F0-B27B-4AE0-8873-9D71525E7626}">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60"/>
  <sheetViews>
    <sheetView showGridLines="0" zoomScaleNormal="100" workbookViewId="0">
      <selection activeCell="A41" sqref="A3:A41"/>
    </sheetView>
  </sheetViews>
  <sheetFormatPr defaultColWidth="11.5546875" defaultRowHeight="15.75" x14ac:dyDescent="0.3"/>
  <cols>
    <col min="1" max="1" width="29.6640625" customWidth="1"/>
    <col min="2" max="2" width="16.44140625" customWidth="1"/>
    <col min="3" max="3" width="18.44140625" customWidth="1"/>
    <col min="4" max="4" width="13" customWidth="1"/>
  </cols>
  <sheetData>
    <row r="1" spans="1:3" ht="27" x14ac:dyDescent="0.45">
      <c r="A1" s="7" t="s">
        <v>1</v>
      </c>
    </row>
    <row r="2" spans="1:3" ht="33" x14ac:dyDescent="0.35">
      <c r="A2" s="25" t="s">
        <v>58</v>
      </c>
      <c r="B2" s="55" t="s">
        <v>59</v>
      </c>
      <c r="C2" s="55" t="s">
        <v>60</v>
      </c>
    </row>
    <row r="3" spans="1:3" x14ac:dyDescent="0.3">
      <c r="A3" s="26" t="s">
        <v>123</v>
      </c>
      <c r="B3" s="27">
        <v>174.06400000000002</v>
      </c>
      <c r="C3" s="28">
        <v>1.2124941424158571</v>
      </c>
    </row>
    <row r="4" spans="1:3" x14ac:dyDescent="0.3">
      <c r="A4" s="26" t="s">
        <v>61</v>
      </c>
      <c r="B4" s="27">
        <v>133.30000000000001</v>
      </c>
      <c r="C4" s="28">
        <v>2.2813398011843931</v>
      </c>
    </row>
    <row r="5" spans="1:3" x14ac:dyDescent="0.3">
      <c r="A5" s="26" t="s">
        <v>62</v>
      </c>
      <c r="B5" s="27">
        <v>209.9</v>
      </c>
      <c r="C5" s="28">
        <v>1.6631285859362606</v>
      </c>
    </row>
    <row r="6" spans="1:3" x14ac:dyDescent="0.3">
      <c r="A6" s="26" t="s">
        <v>63</v>
      </c>
      <c r="B6" s="27">
        <v>201.96</v>
      </c>
      <c r="C6" s="28">
        <v>1.006997626587018</v>
      </c>
    </row>
    <row r="7" spans="1:3" x14ac:dyDescent="0.3">
      <c r="A7" s="26" t="s">
        <v>64</v>
      </c>
      <c r="B7" s="27">
        <v>266.76000000000005</v>
      </c>
      <c r="C7" s="28">
        <v>1.1187108392053828</v>
      </c>
    </row>
    <row r="8" spans="1:3" x14ac:dyDescent="0.3">
      <c r="A8" s="26" t="s">
        <v>65</v>
      </c>
      <c r="B8" s="27">
        <v>249.48000000000002</v>
      </c>
      <c r="C8" s="28">
        <v>1.1187108392053828</v>
      </c>
    </row>
    <row r="9" spans="1:3" x14ac:dyDescent="0.3">
      <c r="A9" s="26" t="s">
        <v>66</v>
      </c>
      <c r="B9" s="27">
        <v>0</v>
      </c>
      <c r="C9" s="28">
        <v>1.0008121069200384</v>
      </c>
    </row>
    <row r="10" spans="1:3" x14ac:dyDescent="0.3">
      <c r="A10" s="26" t="s">
        <v>67</v>
      </c>
      <c r="B10" s="27">
        <v>0</v>
      </c>
      <c r="C10" s="28">
        <v>1.0008121069200384</v>
      </c>
    </row>
    <row r="11" spans="1:3" x14ac:dyDescent="0.3">
      <c r="A11" s="26" t="s">
        <v>68</v>
      </c>
      <c r="B11" s="27">
        <v>0</v>
      </c>
      <c r="C11" s="28">
        <v>1.0008121069200384</v>
      </c>
    </row>
    <row r="12" spans="1:3" x14ac:dyDescent="0.3">
      <c r="A12" s="26" t="s">
        <v>69</v>
      </c>
      <c r="B12" s="27">
        <v>0</v>
      </c>
      <c r="C12" s="28">
        <v>1.0320594242406544</v>
      </c>
    </row>
    <row r="13" spans="1:3" x14ac:dyDescent="0.3">
      <c r="A13" s="26" t="s">
        <v>70</v>
      </c>
      <c r="B13" s="27">
        <v>0</v>
      </c>
      <c r="C13" s="28">
        <v>1.0008121069200384</v>
      </c>
    </row>
    <row r="14" spans="1:3" x14ac:dyDescent="0.3">
      <c r="A14" s="26" t="s">
        <v>71</v>
      </c>
      <c r="B14" s="27">
        <v>0</v>
      </c>
      <c r="C14" s="28">
        <v>1.0008121069200384</v>
      </c>
    </row>
    <row r="15" spans="1:3" x14ac:dyDescent="0.3">
      <c r="A15" s="26" t="s">
        <v>72</v>
      </c>
      <c r="B15" s="27">
        <v>258.84000000000003</v>
      </c>
      <c r="C15" s="28">
        <v>1.1187108392053828</v>
      </c>
    </row>
    <row r="16" spans="1:3" x14ac:dyDescent="0.3">
      <c r="A16" s="26" t="s">
        <v>73</v>
      </c>
      <c r="B16" s="27">
        <v>227.16000000000003</v>
      </c>
      <c r="C16" s="28">
        <v>1.1187108392053828</v>
      </c>
    </row>
    <row r="17" spans="1:3" x14ac:dyDescent="0.3">
      <c r="A17" s="26" t="s">
        <v>74</v>
      </c>
      <c r="B17" s="27">
        <v>263.88000000000005</v>
      </c>
      <c r="C17" s="28">
        <v>1.1187108392053828</v>
      </c>
    </row>
    <row r="18" spans="1:3" x14ac:dyDescent="0.3">
      <c r="A18" s="26" t="s">
        <v>75</v>
      </c>
      <c r="B18" s="27">
        <v>231.12000000000003</v>
      </c>
      <c r="C18" s="28">
        <v>1.1187108392053828</v>
      </c>
    </row>
    <row r="19" spans="1:3" x14ac:dyDescent="0.3">
      <c r="A19" s="26" t="s">
        <v>76</v>
      </c>
      <c r="B19" s="27">
        <v>351.00000000000006</v>
      </c>
      <c r="C19" s="28">
        <v>1.1187108392053828</v>
      </c>
    </row>
    <row r="20" spans="1:3" x14ac:dyDescent="0.3">
      <c r="A20" s="26" t="s">
        <v>77</v>
      </c>
      <c r="B20" s="27">
        <v>207.36</v>
      </c>
      <c r="C20" s="28">
        <v>1.1187108392053828</v>
      </c>
    </row>
    <row r="21" spans="1:3" x14ac:dyDescent="0.3">
      <c r="A21" s="26" t="s">
        <v>78</v>
      </c>
      <c r="B21" s="27">
        <v>278.64000000000004</v>
      </c>
      <c r="C21" s="28">
        <v>1.1187108392053828</v>
      </c>
    </row>
    <row r="22" spans="1:3" x14ac:dyDescent="0.3">
      <c r="A22" s="26" t="s">
        <v>79</v>
      </c>
      <c r="B22" s="27">
        <v>263.88000000000005</v>
      </c>
      <c r="C22" s="28">
        <v>1.1187108392053828</v>
      </c>
    </row>
    <row r="23" spans="1:3" x14ac:dyDescent="0.3">
      <c r="A23" s="26" t="s">
        <v>80</v>
      </c>
      <c r="B23" s="27">
        <v>263.88000000000005</v>
      </c>
      <c r="C23" s="28">
        <v>1.1187108392053828</v>
      </c>
    </row>
    <row r="24" spans="1:3" x14ac:dyDescent="0.3">
      <c r="A24" s="26" t="s">
        <v>81</v>
      </c>
      <c r="B24" s="27">
        <v>353.88000000000005</v>
      </c>
      <c r="C24" s="28">
        <v>1.0023608529460037</v>
      </c>
    </row>
    <row r="25" spans="1:3" x14ac:dyDescent="0.3">
      <c r="A25" s="26" t="s">
        <v>82</v>
      </c>
      <c r="B25" s="27">
        <v>363.6</v>
      </c>
      <c r="C25" s="28">
        <v>1.0023608529460037</v>
      </c>
    </row>
    <row r="26" spans="1:3" x14ac:dyDescent="0.3">
      <c r="A26" s="26" t="s">
        <v>83</v>
      </c>
      <c r="B26" s="27">
        <v>0</v>
      </c>
      <c r="C26" s="28">
        <v>1.0008121069200384</v>
      </c>
    </row>
    <row r="27" spans="1:3" x14ac:dyDescent="0.3">
      <c r="A27" s="26" t="s">
        <v>84</v>
      </c>
      <c r="B27" s="27">
        <v>290.52000000000004</v>
      </c>
      <c r="C27" s="28">
        <v>1.0023608529460037</v>
      </c>
    </row>
    <row r="28" spans="1:3" x14ac:dyDescent="0.3">
      <c r="A28" s="26" t="s">
        <v>85</v>
      </c>
      <c r="B28" s="27">
        <v>385.20000000000005</v>
      </c>
      <c r="C28" s="28">
        <v>1.0023608529460037</v>
      </c>
    </row>
    <row r="29" spans="1:3" x14ac:dyDescent="0.3">
      <c r="A29" s="26" t="s">
        <v>86</v>
      </c>
      <c r="B29" s="27">
        <v>340.56000000000006</v>
      </c>
      <c r="C29" s="28">
        <v>1.0023608529460037</v>
      </c>
    </row>
    <row r="30" spans="1:3" x14ac:dyDescent="0.3">
      <c r="A30" s="26" t="s">
        <v>87</v>
      </c>
      <c r="B30" s="27">
        <v>351.00000000000006</v>
      </c>
      <c r="C30" s="28">
        <v>1.0023608529460037</v>
      </c>
    </row>
    <row r="31" spans="1:3" x14ac:dyDescent="0.3">
      <c r="A31" s="26" t="s">
        <v>88</v>
      </c>
      <c r="B31" s="27">
        <v>345.96000000000004</v>
      </c>
      <c r="C31" s="28">
        <v>1.0023608529460037</v>
      </c>
    </row>
    <row r="32" spans="1:3" x14ac:dyDescent="0.3">
      <c r="A32" s="26" t="s">
        <v>89</v>
      </c>
      <c r="B32" s="27">
        <v>340.56000000000006</v>
      </c>
      <c r="C32" s="28">
        <v>1.0023608529460037</v>
      </c>
    </row>
    <row r="33" spans="1:10" x14ac:dyDescent="0.3">
      <c r="A33" s="26" t="s">
        <v>90</v>
      </c>
      <c r="B33" s="27">
        <v>514.80000000000007</v>
      </c>
      <c r="C33" s="28">
        <v>1.0000437657748948</v>
      </c>
    </row>
    <row r="34" spans="1:10" x14ac:dyDescent="0.3">
      <c r="A34" s="26" t="s">
        <v>91</v>
      </c>
      <c r="B34" s="27">
        <v>936.00000000000011</v>
      </c>
      <c r="C34" s="28">
        <v>1.1020923472909578</v>
      </c>
    </row>
    <row r="35" spans="1:10" x14ac:dyDescent="0.3">
      <c r="A35" s="26" t="s">
        <v>92</v>
      </c>
      <c r="B35" s="27">
        <v>159.84</v>
      </c>
      <c r="C35" s="28">
        <v>1.1020923472909578</v>
      </c>
    </row>
    <row r="36" spans="1:10" x14ac:dyDescent="0.3">
      <c r="A36" s="26" t="s">
        <v>93</v>
      </c>
      <c r="B36" s="27">
        <v>655.20000000000005</v>
      </c>
      <c r="C36" s="28">
        <v>1.1020923472909578</v>
      </c>
    </row>
    <row r="37" spans="1:10" x14ac:dyDescent="0.3">
      <c r="A37" s="26" t="s">
        <v>94</v>
      </c>
      <c r="B37" s="27">
        <v>385.20000000000005</v>
      </c>
      <c r="C37" s="28">
        <v>0.99999999999999978</v>
      </c>
    </row>
    <row r="38" spans="1:10" x14ac:dyDescent="0.3">
      <c r="A38" s="86" t="s">
        <v>95</v>
      </c>
      <c r="B38" s="27">
        <f>B32</f>
        <v>340.56000000000006</v>
      </c>
      <c r="C38" s="28">
        <f>C32</f>
        <v>1.0023608529460037</v>
      </c>
    </row>
    <row r="39" spans="1:10" x14ac:dyDescent="0.3">
      <c r="A39" s="86" t="s">
        <v>96</v>
      </c>
      <c r="B39" s="27">
        <v>0</v>
      </c>
      <c r="C39" s="28">
        <v>1</v>
      </c>
      <c r="D39" s="64"/>
      <c r="E39" s="57"/>
    </row>
    <row r="40" spans="1:10" x14ac:dyDescent="0.3">
      <c r="A40" s="86" t="s">
        <v>97</v>
      </c>
      <c r="B40" s="27">
        <v>0</v>
      </c>
      <c r="C40" s="28">
        <v>1</v>
      </c>
      <c r="D40" s="64"/>
      <c r="E40" s="57"/>
    </row>
    <row r="41" spans="1:10" x14ac:dyDescent="0.3">
      <c r="A41" s="26" t="s">
        <v>98</v>
      </c>
      <c r="B41" s="27">
        <v>381.6</v>
      </c>
      <c r="C41" s="28">
        <v>0.99999999999999978</v>
      </c>
    </row>
    <row r="42" spans="1:10" ht="27" x14ac:dyDescent="0.45">
      <c r="A42" s="7" t="s">
        <v>99</v>
      </c>
    </row>
    <row r="43" spans="1:10" x14ac:dyDescent="0.3">
      <c r="A43" s="30"/>
      <c r="B43" s="31" t="s">
        <v>100</v>
      </c>
      <c r="C43" s="31" t="s">
        <v>101</v>
      </c>
      <c r="E43" s="16" t="s">
        <v>6</v>
      </c>
      <c r="F43" s="16"/>
      <c r="G43" s="16"/>
      <c r="H43" s="16"/>
      <c r="I43" s="16"/>
      <c r="J43" s="16"/>
    </row>
    <row r="44" spans="1:10" ht="17.25" x14ac:dyDescent="0.3">
      <c r="A44" s="67" t="s">
        <v>102</v>
      </c>
      <c r="B44" s="26">
        <v>92.1</v>
      </c>
      <c r="C44" s="26">
        <v>92.1</v>
      </c>
      <c r="E44" s="36" t="s">
        <v>22</v>
      </c>
      <c r="F44" s="37"/>
      <c r="G44" s="37"/>
      <c r="H44" s="37"/>
      <c r="I44" s="37"/>
      <c r="J44" s="38"/>
    </row>
    <row r="45" spans="1:10" x14ac:dyDescent="0.3">
      <c r="A45" s="68" t="s">
        <v>25</v>
      </c>
      <c r="B45" s="26">
        <v>19.2</v>
      </c>
      <c r="C45" s="26">
        <v>19.2</v>
      </c>
      <c r="E45" s="36" t="s">
        <v>26</v>
      </c>
      <c r="F45" s="37"/>
      <c r="G45" s="37"/>
      <c r="H45" s="37"/>
      <c r="I45" s="37"/>
      <c r="J45" s="38"/>
    </row>
    <row r="46" spans="1:10" ht="17.25" x14ac:dyDescent="0.3">
      <c r="A46" s="67" t="s">
        <v>103</v>
      </c>
      <c r="B46" s="28">
        <v>0.63</v>
      </c>
      <c r="C46" s="26">
        <v>0.71199999999999997</v>
      </c>
      <c r="D46" s="64"/>
      <c r="E46" s="36" t="s">
        <v>115</v>
      </c>
      <c r="F46" s="51"/>
      <c r="G46" s="51"/>
      <c r="H46" s="51"/>
      <c r="I46" s="51"/>
      <c r="J46" s="59"/>
    </row>
    <row r="47" spans="1:10" ht="17.25" x14ac:dyDescent="0.3">
      <c r="A47" s="67" t="s">
        <v>104</v>
      </c>
      <c r="B47" s="26">
        <v>0.35</v>
      </c>
      <c r="C47" s="26">
        <v>0</v>
      </c>
      <c r="E47" s="52" t="s">
        <v>117</v>
      </c>
      <c r="F47" s="53"/>
      <c r="G47" s="53"/>
      <c r="H47" s="53"/>
      <c r="I47" s="53"/>
      <c r="J47" s="54"/>
    </row>
    <row r="48" spans="1:10" ht="17.25" x14ac:dyDescent="0.3">
      <c r="A48" s="67" t="s">
        <v>116</v>
      </c>
      <c r="B48" s="26">
        <v>0.25</v>
      </c>
      <c r="C48" s="26">
        <v>0.25</v>
      </c>
      <c r="E48" s="52" t="s">
        <v>118</v>
      </c>
      <c r="F48" s="73"/>
      <c r="G48" s="73"/>
      <c r="H48" s="73"/>
      <c r="I48" s="73"/>
      <c r="J48" s="74"/>
    </row>
    <row r="50" spans="1:6" ht="17.25" x14ac:dyDescent="0.35">
      <c r="A50" s="56" t="s">
        <v>105</v>
      </c>
      <c r="E50" s="57"/>
      <c r="F50" s="57"/>
    </row>
    <row r="51" spans="1:6" s="66" customFormat="1" x14ac:dyDescent="0.3">
      <c r="A51" s="65" t="s">
        <v>3</v>
      </c>
      <c r="B51" s="65" t="s">
        <v>106</v>
      </c>
      <c r="C51" s="112" t="s">
        <v>109</v>
      </c>
      <c r="D51" s="112"/>
      <c r="E51"/>
      <c r="F51"/>
    </row>
    <row r="52" spans="1:6" x14ac:dyDescent="0.3">
      <c r="A52" s="26" t="s">
        <v>107</v>
      </c>
      <c r="B52" s="26" t="s">
        <v>108</v>
      </c>
      <c r="C52" s="26" t="s">
        <v>95</v>
      </c>
      <c r="D52" s="58">
        <v>0.05</v>
      </c>
    </row>
    <row r="53" spans="1:6" x14ac:dyDescent="0.3">
      <c r="A53" s="26" t="s">
        <v>107</v>
      </c>
      <c r="B53" s="26" t="s">
        <v>108</v>
      </c>
      <c r="C53" s="26" t="s">
        <v>73</v>
      </c>
      <c r="D53" s="58">
        <v>0.02</v>
      </c>
      <c r="F53" s="57"/>
    </row>
    <row r="54" spans="1:6" x14ac:dyDescent="0.3">
      <c r="A54" s="26" t="s">
        <v>107</v>
      </c>
      <c r="B54" s="26" t="s">
        <v>108</v>
      </c>
      <c r="C54" s="26" t="s">
        <v>64</v>
      </c>
      <c r="D54" s="58">
        <v>0.16</v>
      </c>
      <c r="F54" s="57"/>
    </row>
    <row r="55" spans="1:6" x14ac:dyDescent="0.3">
      <c r="A55" s="26" t="s">
        <v>107</v>
      </c>
      <c r="B55" s="26" t="s">
        <v>108</v>
      </c>
      <c r="C55" s="26" t="s">
        <v>63</v>
      </c>
      <c r="D55" s="58">
        <v>0.37</v>
      </c>
      <c r="F55" s="57"/>
    </row>
    <row r="56" spans="1:6" x14ac:dyDescent="0.3">
      <c r="A56" s="26" t="s">
        <v>107</v>
      </c>
      <c r="B56" s="26" t="s">
        <v>108</v>
      </c>
      <c r="C56" s="26" t="s">
        <v>70</v>
      </c>
      <c r="D56" s="58">
        <v>0.19</v>
      </c>
      <c r="F56" s="57"/>
    </row>
    <row r="57" spans="1:6" x14ac:dyDescent="0.3">
      <c r="A57" s="26" t="s">
        <v>107</v>
      </c>
      <c r="B57" s="26" t="s">
        <v>108</v>
      </c>
      <c r="C57" s="26" t="s">
        <v>97</v>
      </c>
      <c r="D57" s="58">
        <v>0</v>
      </c>
      <c r="F57" s="57"/>
    </row>
    <row r="58" spans="1:6" x14ac:dyDescent="0.3">
      <c r="A58" s="26" t="s">
        <v>107</v>
      </c>
      <c r="B58" s="26" t="s">
        <v>108</v>
      </c>
      <c r="C58" s="26" t="s">
        <v>62</v>
      </c>
      <c r="D58" s="58">
        <v>0.11</v>
      </c>
      <c r="F58" s="57"/>
    </row>
    <row r="59" spans="1:6" x14ac:dyDescent="0.3">
      <c r="A59" s="26" t="s">
        <v>107</v>
      </c>
      <c r="B59" s="26" t="s">
        <v>108</v>
      </c>
      <c r="C59" s="26" t="s">
        <v>61</v>
      </c>
      <c r="D59" s="58">
        <v>0.09</v>
      </c>
      <c r="F59" s="57"/>
    </row>
    <row r="60" spans="1:6" x14ac:dyDescent="0.3">
      <c r="A60" s="26" t="s">
        <v>107</v>
      </c>
      <c r="B60" s="26" t="s">
        <v>108</v>
      </c>
      <c r="C60" s="26" t="s">
        <v>96</v>
      </c>
      <c r="D60" s="58">
        <v>0.01</v>
      </c>
    </row>
  </sheetData>
  <mergeCells count="1">
    <mergeCell ref="C51:D5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1"/>
  <sheetViews>
    <sheetView showGridLines="0" workbookViewId="0">
      <selection activeCell="B3" sqref="B3"/>
    </sheetView>
  </sheetViews>
  <sheetFormatPr defaultColWidth="8.88671875" defaultRowHeight="15.75" x14ac:dyDescent="0.3"/>
  <cols>
    <col min="1" max="1" width="28.6640625" customWidth="1"/>
    <col min="2" max="2" width="14.6640625" customWidth="1"/>
    <col min="3" max="3" width="15.109375" customWidth="1"/>
  </cols>
  <sheetData>
    <row r="1" spans="1:3" ht="27" x14ac:dyDescent="0.45">
      <c r="A1" s="7" t="s">
        <v>1</v>
      </c>
    </row>
    <row r="2" spans="1:3" ht="33" x14ac:dyDescent="0.35">
      <c r="A2" s="43" t="s">
        <v>58</v>
      </c>
      <c r="B2" s="44" t="s">
        <v>59</v>
      </c>
      <c r="C2" s="44" t="s">
        <v>60</v>
      </c>
    </row>
    <row r="3" spans="1:3" x14ac:dyDescent="0.3">
      <c r="A3" t="s">
        <v>123</v>
      </c>
      <c r="B3" s="14"/>
      <c r="C3" s="14"/>
    </row>
    <row r="4" spans="1:3" x14ac:dyDescent="0.3">
      <c r="A4" t="s">
        <v>61</v>
      </c>
      <c r="B4" s="14"/>
      <c r="C4" s="14"/>
    </row>
    <row r="5" spans="1:3" x14ac:dyDescent="0.3">
      <c r="A5" t="s">
        <v>62</v>
      </c>
      <c r="B5" s="14"/>
      <c r="C5" s="14"/>
    </row>
    <row r="6" spans="1:3" x14ac:dyDescent="0.3">
      <c r="A6" t="s">
        <v>63</v>
      </c>
      <c r="B6" s="14"/>
      <c r="C6" s="14"/>
    </row>
    <row r="7" spans="1:3" x14ac:dyDescent="0.3">
      <c r="A7" t="s">
        <v>64</v>
      </c>
      <c r="B7" s="14"/>
      <c r="C7" s="14"/>
    </row>
    <row r="8" spans="1:3" x14ac:dyDescent="0.3">
      <c r="A8" t="s">
        <v>65</v>
      </c>
      <c r="B8" s="14"/>
      <c r="C8" s="14"/>
    </row>
    <row r="9" spans="1:3" x14ac:dyDescent="0.3">
      <c r="A9" t="s">
        <v>66</v>
      </c>
      <c r="B9" s="14"/>
      <c r="C9" s="14"/>
    </row>
    <row r="10" spans="1:3" x14ac:dyDescent="0.3">
      <c r="A10" t="s">
        <v>67</v>
      </c>
      <c r="B10" s="14"/>
      <c r="C10" s="14"/>
    </row>
    <row r="11" spans="1:3" x14ac:dyDescent="0.3">
      <c r="A11" t="s">
        <v>68</v>
      </c>
      <c r="B11" s="14"/>
      <c r="C11" s="14"/>
    </row>
    <row r="12" spans="1:3" x14ac:dyDescent="0.3">
      <c r="A12" t="s">
        <v>69</v>
      </c>
      <c r="B12" s="14"/>
      <c r="C12" s="14"/>
    </row>
    <row r="13" spans="1:3" x14ac:dyDescent="0.3">
      <c r="A13" t="s">
        <v>70</v>
      </c>
      <c r="B13" s="14"/>
      <c r="C13" s="14"/>
    </row>
    <row r="14" spans="1:3" x14ac:dyDescent="0.3">
      <c r="A14" t="s">
        <v>71</v>
      </c>
      <c r="B14" s="14"/>
      <c r="C14" s="14"/>
    </row>
    <row r="15" spans="1:3" x14ac:dyDescent="0.3">
      <c r="A15" t="s">
        <v>72</v>
      </c>
      <c r="B15" s="14"/>
      <c r="C15" s="14"/>
    </row>
    <row r="16" spans="1:3" x14ac:dyDescent="0.3">
      <c r="A16" t="s">
        <v>73</v>
      </c>
      <c r="B16" s="14"/>
      <c r="C16" s="14"/>
    </row>
    <row r="17" spans="1:3" x14ac:dyDescent="0.3">
      <c r="A17" t="s">
        <v>74</v>
      </c>
      <c r="B17" s="14"/>
      <c r="C17" s="14"/>
    </row>
    <row r="18" spans="1:3" x14ac:dyDescent="0.3">
      <c r="A18" t="s">
        <v>75</v>
      </c>
      <c r="B18" s="14"/>
      <c r="C18" s="14"/>
    </row>
    <row r="19" spans="1:3" x14ac:dyDescent="0.3">
      <c r="A19" t="s">
        <v>76</v>
      </c>
      <c r="B19" s="14"/>
      <c r="C19" s="14"/>
    </row>
    <row r="20" spans="1:3" x14ac:dyDescent="0.3">
      <c r="A20" t="s">
        <v>77</v>
      </c>
      <c r="B20" s="14"/>
      <c r="C20" s="14"/>
    </row>
    <row r="21" spans="1:3" x14ac:dyDescent="0.3">
      <c r="A21" t="s">
        <v>78</v>
      </c>
      <c r="B21" s="14"/>
      <c r="C21" s="14"/>
    </row>
    <row r="22" spans="1:3" x14ac:dyDescent="0.3">
      <c r="A22" t="s">
        <v>79</v>
      </c>
      <c r="B22" s="14"/>
      <c r="C22" s="14"/>
    </row>
    <row r="23" spans="1:3" x14ac:dyDescent="0.3">
      <c r="A23" t="s">
        <v>80</v>
      </c>
      <c r="B23" s="14"/>
      <c r="C23" s="14"/>
    </row>
    <row r="24" spans="1:3" x14ac:dyDescent="0.3">
      <c r="A24" t="s">
        <v>81</v>
      </c>
      <c r="B24" s="14"/>
      <c r="C24" s="14"/>
    </row>
    <row r="25" spans="1:3" x14ac:dyDescent="0.3">
      <c r="A25" t="s">
        <v>82</v>
      </c>
      <c r="B25" s="14"/>
      <c r="C25" s="14"/>
    </row>
    <row r="26" spans="1:3" x14ac:dyDescent="0.3">
      <c r="A26" t="s">
        <v>83</v>
      </c>
      <c r="B26" s="14"/>
      <c r="C26" s="14"/>
    </row>
    <row r="27" spans="1:3" x14ac:dyDescent="0.3">
      <c r="A27" t="s">
        <v>84</v>
      </c>
      <c r="B27" s="14"/>
      <c r="C27" s="14"/>
    </row>
    <row r="28" spans="1:3" x14ac:dyDescent="0.3">
      <c r="A28" t="s">
        <v>85</v>
      </c>
      <c r="B28" s="14"/>
      <c r="C28" s="14"/>
    </row>
    <row r="29" spans="1:3" x14ac:dyDescent="0.3">
      <c r="A29" t="s">
        <v>86</v>
      </c>
      <c r="B29" s="14"/>
      <c r="C29" s="14"/>
    </row>
    <row r="30" spans="1:3" x14ac:dyDescent="0.3">
      <c r="A30" t="s">
        <v>87</v>
      </c>
      <c r="B30" s="14"/>
      <c r="C30" s="14"/>
    </row>
    <row r="31" spans="1:3" x14ac:dyDescent="0.3">
      <c r="A31" t="s">
        <v>88</v>
      </c>
      <c r="B31" s="14"/>
      <c r="C31" s="14"/>
    </row>
    <row r="32" spans="1:3" x14ac:dyDescent="0.3">
      <c r="A32" t="s">
        <v>89</v>
      </c>
      <c r="B32" s="14"/>
      <c r="C32" s="14"/>
    </row>
    <row r="33" spans="1:3" x14ac:dyDescent="0.3">
      <c r="A33" t="s">
        <v>90</v>
      </c>
      <c r="B33" s="14"/>
      <c r="C33" s="14"/>
    </row>
    <row r="34" spans="1:3" x14ac:dyDescent="0.3">
      <c r="A34" t="s">
        <v>91</v>
      </c>
      <c r="B34" s="14"/>
      <c r="C34" s="14"/>
    </row>
    <row r="35" spans="1:3" x14ac:dyDescent="0.3">
      <c r="A35" t="s">
        <v>92</v>
      </c>
      <c r="B35" s="14"/>
      <c r="C35" s="14"/>
    </row>
    <row r="36" spans="1:3" x14ac:dyDescent="0.3">
      <c r="A36" t="s">
        <v>93</v>
      </c>
      <c r="B36" s="14"/>
      <c r="C36" s="14"/>
    </row>
    <row r="37" spans="1:3" x14ac:dyDescent="0.3">
      <c r="A37" t="s">
        <v>94</v>
      </c>
      <c r="B37" s="14"/>
      <c r="C37" s="14"/>
    </row>
    <row r="38" spans="1:3" x14ac:dyDescent="0.3">
      <c r="A38" t="s">
        <v>95</v>
      </c>
      <c r="B38" s="14"/>
      <c r="C38" s="14"/>
    </row>
    <row r="39" spans="1:3" x14ac:dyDescent="0.3">
      <c r="A39" t="s">
        <v>96</v>
      </c>
      <c r="B39" s="14"/>
      <c r="C39" s="14"/>
    </row>
    <row r="40" spans="1:3" x14ac:dyDescent="0.3">
      <c r="A40" t="s">
        <v>97</v>
      </c>
      <c r="B40" s="14"/>
      <c r="C40" s="14"/>
    </row>
    <row r="41" spans="1:3" x14ac:dyDescent="0.3">
      <c r="A41" s="75" t="s">
        <v>98</v>
      </c>
      <c r="B41" s="14"/>
      <c r="C41"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0DA8F2-02E3-4513-8BDA-35F160FD365A}">
  <ds:schemaRefs>
    <ds:schemaRef ds:uri="http://purl.org/dc/terms/"/>
    <ds:schemaRef ds:uri="http://schemas.microsoft.com/office/2006/documentManagement/types"/>
    <ds:schemaRef ds:uri="805189cf-fef7-433e-a29b-789f2148ed27"/>
    <ds:schemaRef ds:uri="http://purl.org/dc/elements/1.1/"/>
    <ds:schemaRef ds:uri="http://schemas.microsoft.com/office/2006/metadata/properties"/>
    <ds:schemaRef ds:uri="0785da67-c744-4911-81db-2ead95452af7"/>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3.xml><?xml version="1.0" encoding="utf-8"?>
<ds:datastoreItem xmlns:ds="http://schemas.openxmlformats.org/officeDocument/2006/customXml" ds:itemID="{503628E5-905D-41D5-9BC1-C802BE0A7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Calculation</vt:lpstr>
      <vt:lpstr>conversion_factor</vt:lpstr>
      <vt:lpstr>sector</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Vartotojas1</cp:lastModifiedBy>
  <cp:revision/>
  <dcterms:created xsi:type="dcterms:W3CDTF">2020-10-11T17:50:14Z</dcterms:created>
  <dcterms:modified xsi:type="dcterms:W3CDTF">2023-04-15T18:18:51Z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y fmtid="{D5CDD505-2E9C-101B-9397-08002B2CF9AE}" pid="3" name="MediaServiceImageTags">
    <vt:lpwstr/>
  </property>
</Properties>
</file>