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C:\Users\Vartotojas1\OneDrive - Lietuvos energetikos agentūra, VšĮ\Darbalaukis\StreamSave\Skaičiuoklių failai\Small-scale renewable heating technologies\Small scale renewable heating biomass boilers\"/>
    </mc:Choice>
  </mc:AlternateContent>
  <xr:revisionPtr revIDLastSave="0" documentId="13_ncr:1_{6676078D-C8EA-4FC6-8B09-5DBD2B638761}" xr6:coauthVersionLast="47" xr6:coauthVersionMax="47" xr10:uidLastSave="{00000000-0000-0000-0000-000000000000}"/>
  <bookViews>
    <workbookView xWindow="1905" yWindow="1905" windowWidth="15240" windowHeight="9060" xr2:uid="{00000000-000D-0000-FFFF-FFFF00000000}"/>
  </bookViews>
  <sheets>
    <sheet name="Calculation" sheetId="10" r:id="rId1"/>
    <sheet name="EU Values" sheetId="7" state="veryHidden" r:id="rId2"/>
    <sheet name="National Values" sheetId="9" state="veryHidden" r:id="rId3"/>
  </sheets>
  <definedNames>
    <definedName name="conversion_factor">'EU Values'!$A$3:$A$42</definedName>
    <definedName name="regions">'EU Values'!$B$52:$D$52</definedName>
    <definedName name="sector">'EU Values'!$A$53:$A$54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0" l="1"/>
  <c r="F21" i="10"/>
  <c r="D22" i="10"/>
  <c r="D21" i="10"/>
  <c r="D20" i="10" l="1"/>
  <c r="C39" i="7"/>
  <c r="B39" i="7"/>
  <c r="E31" i="10" l="1"/>
  <c r="E30" i="10"/>
  <c r="E29" i="10"/>
  <c r="E28" i="10"/>
  <c r="E27" i="10"/>
  <c r="E26" i="10"/>
  <c r="E51" i="10" l="1"/>
  <c r="E52" i="10"/>
  <c r="C52" i="10" l="1"/>
  <c r="C51" i="10"/>
  <c r="F20" i="10" l="1"/>
  <c r="C54" i="10" l="1"/>
  <c r="E54" i="10" l="1"/>
  <c r="E53" i="10"/>
  <c r="C53" i="10"/>
</calcChain>
</file>

<file path=xl/sharedStrings.xml><?xml version="1.0" encoding="utf-8"?>
<sst xmlns="http://schemas.openxmlformats.org/spreadsheetml/2006/main" count="298" uniqueCount="153">
  <si>
    <t>Data Input</t>
  </si>
  <si>
    <t>Conversion factors</t>
  </si>
  <si>
    <t>EU values for GHG emissions and conversion factors from final to primary energy savings are provided by streamSAVE. If you want to use national values, please fill in the relevant values in the corresponding table in sheet "National values".</t>
  </si>
  <si>
    <t>Region</t>
  </si>
  <si>
    <t>West</t>
  </si>
  <si>
    <r>
      <t xml:space="preserve">Select </t>
    </r>
    <r>
      <rPr>
        <sz val="9"/>
        <color theme="5"/>
        <rFont val="Franklin Gothic Book"/>
        <family val="2"/>
        <scheme val="minor"/>
      </rPr>
      <t>climate region</t>
    </r>
    <r>
      <rPr>
        <sz val="9"/>
        <color theme="1"/>
        <rFont val="Franklin Gothic Book"/>
        <family val="2"/>
        <scheme val="minor"/>
      </rPr>
      <t>: North, West or South. North: Czech Republic, Denmark, Estonia, Finland, Latvia, Lithuania, Poland, Slovakia, Sweden; West: Austria, Belgium, France, Germany, Ireland, 
Luxemburg, Netherlands; South: Bulgaria, Croatia, Cyprus, Greece, Hungary, Italy, Malta, Portugal, Romania, Slovenia, Spain.</t>
    </r>
  </si>
  <si>
    <t>Sector</t>
  </si>
  <si>
    <t>Residential</t>
  </si>
  <si>
    <r>
      <t xml:space="preserve">Select </t>
    </r>
    <r>
      <rPr>
        <sz val="9"/>
        <color theme="5"/>
        <rFont val="Franklin Gothic Book"/>
        <family val="2"/>
        <scheme val="minor"/>
      </rPr>
      <t>sector</t>
    </r>
    <r>
      <rPr>
        <sz val="9"/>
        <color theme="1"/>
        <rFont val="Franklin Gothic Book"/>
        <family val="2"/>
        <scheme val="minor"/>
      </rPr>
      <t>: Residential or Non-residential</t>
    </r>
  </si>
  <si>
    <t>Share of energy carriers</t>
  </si>
  <si>
    <t>before implementation</t>
  </si>
  <si>
    <t>share</t>
  </si>
  <si>
    <t>after implementation</t>
  </si>
  <si>
    <t>Parameter explanation</t>
  </si>
  <si>
    <t>Natural gas</t>
  </si>
  <si>
    <t>Wood/wood waste</t>
  </si>
  <si>
    <t>Input energy of appliance before and after implementing the energy-saving action</t>
  </si>
  <si>
    <t>District heat</t>
  </si>
  <si>
    <t>Electricity</t>
  </si>
  <si>
    <t>total share</t>
  </si>
  <si>
    <t>Checksum for the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</si>
  <si>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</si>
  <si>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</si>
  <si>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</si>
  <si>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</si>
  <si>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</si>
  <si>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</si>
  <si>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National Data</t>
  </si>
  <si>
    <t>Unit</t>
  </si>
  <si>
    <t>Indicative Values</t>
  </si>
  <si>
    <t>A</t>
  </si>
  <si>
    <t>m²</t>
  </si>
  <si>
    <t>Gross floor area of the buildings or dwellings equipped with biomass boilers</t>
  </si>
  <si>
    <t>SHD</t>
  </si>
  <si>
    <t>kWh/m²a</t>
  </si>
  <si>
    <t>Area specific space heating demand of the building or dwelling</t>
  </si>
  <si>
    <t>HWD</t>
  </si>
  <si>
    <t>Area specific hot water demand of the building or dwelling</t>
  </si>
  <si>
    <r>
      <t>eff</t>
    </r>
    <r>
      <rPr>
        <vertAlign val="subscript"/>
        <sz val="11"/>
        <color theme="1" tint="0.249977111117893"/>
        <rFont val="Franklin Gothic Book"/>
        <family val="2"/>
        <scheme val="minor"/>
      </rPr>
      <t>Baseline</t>
    </r>
  </si>
  <si>
    <t>dmnl</t>
  </si>
  <si>
    <t>Efficiency of a reference heating system</t>
  </si>
  <si>
    <r>
      <t>eff</t>
    </r>
    <r>
      <rPr>
        <vertAlign val="subscript"/>
        <sz val="11"/>
        <color theme="1" tint="0.249977111117893"/>
        <rFont val="Franklin Gothic Book"/>
        <family val="2"/>
        <scheme val="minor"/>
      </rPr>
      <t>action</t>
    </r>
  </si>
  <si>
    <t>Efficiency of the biomass boiler</t>
  </si>
  <si>
    <r>
      <t>cf</t>
    </r>
    <r>
      <rPr>
        <vertAlign val="subscript"/>
        <sz val="11"/>
        <color theme="1" tint="0.249977111117893"/>
        <rFont val="Franklin Gothic Book"/>
        <family val="2"/>
        <scheme val="minor"/>
      </rPr>
      <t>x</t>
    </r>
  </si>
  <si>
    <t>Factor to consider effect of climate zones</t>
  </si>
  <si>
    <r>
      <t>f</t>
    </r>
    <r>
      <rPr>
        <vertAlign val="subscript"/>
        <sz val="11"/>
        <color theme="1" tint="0.249977111117893"/>
        <rFont val="Franklin Gothic Book"/>
        <family val="2"/>
        <scheme val="minor"/>
      </rPr>
      <t>BEH</t>
    </r>
  </si>
  <si>
    <t>Factor to account for behavioral effects</t>
  </si>
  <si>
    <t>Calculation formulas</t>
  </si>
  <si>
    <t>Article 7 | Total final energy savings (TFES)</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</si>
  <si>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</si>
  <si>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</si>
  <si>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</si>
  <si>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Calculation results</t>
  </si>
  <si>
    <t>TFES Article 7</t>
  </si>
  <si>
    <t>kWh/a</t>
  </si>
  <si>
    <t>Total final energy savings for Article 7 calculation</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</si>
  <si>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</si>
  <si>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</si>
  <si>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</si>
  <si>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</si>
  <si>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</si>
  <si>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t>
    </r>
  </si>
  <si>
    <t>Greenhouse gas savings</t>
  </si>
  <si>
    <t>Costs related to the action</t>
  </si>
  <si>
    <t>Indicative costs for installation of biomass boilers and reference heating systems</t>
  </si>
  <si>
    <t>[euro2020]</t>
  </si>
  <si>
    <t>Investment costs</t>
  </si>
  <si>
    <t>SFH existing stock</t>
  </si>
  <si>
    <t>SFH newly built</t>
  </si>
  <si>
    <t>Investment expenditures cover all costs for materials, components, engineering and installation work. Components that need to be purchased and installed at least include:
– heating device (boiler, heat pump, district heating substation)
– connection to grid (gas, district heat)
– fittings and pumping systems
– fuel tank (oil, wood pellets), heat storages (firewood) 
– hot water storage
– chimney modernisation
– installation of components
– deep drilling (ground probe heat pump)</t>
  </si>
  <si>
    <t>Gas condensing boiler</t>
  </si>
  <si>
    <t>Oil condensing boiler</t>
  </si>
  <si>
    <t>Firewood boiler</t>
  </si>
  <si>
    <t>no data</t>
  </si>
  <si>
    <t>Wood pellet boiler</t>
  </si>
  <si>
    <t>Heat pump - air</t>
  </si>
  <si>
    <t>Heat pump - ground probe</t>
  </si>
  <si>
    <t>[euro2020/a] </t>
  </si>
  <si>
    <t>Variable operational costsPA</t>
  </si>
  <si>
    <t>Costs of reduced fuel input</t>
  </si>
  <si>
    <t>Sources can be found in chapter 1.2.1 of the "Standardized saving methodologies" report</t>
  </si>
  <si>
    <t>The variable operational costs are determined by the fuel price. It should be kept in mind that the rationale behind this methodology is a decreased price of district heating due to recovered heat being fed into the grid. Therefore, this information can be used to determine the necessary district heating tariff reduction in order to be more cost effective than the reference heating system.</t>
  </si>
  <si>
    <t>Fixed operational costs: Maintenance</t>
  </si>
  <si>
    <t>1.15 %</t>
  </si>
  <si>
    <t xml:space="preserve">Operational expenditures include fixed costs for periodic maintenance of the heating system. Maintenance costs depend on the installed technology which may result in increased labour and material costs. </t>
  </si>
  <si>
    <t>2.12 %</t>
  </si>
  <si>
    <t>2.55 %</t>
  </si>
  <si>
    <t>2.62 %</t>
  </si>
  <si>
    <t>2.35 %</t>
  </si>
  <si>
    <t>2.25 %</t>
  </si>
  <si>
    <t>[euro2020] </t>
  </si>
  <si>
    <t>Revenues</t>
  </si>
  <si>
    <t>No revenues</t>
  </si>
  <si>
    <t>[a]</t>
  </si>
  <si>
    <t>LifetimePA</t>
  </si>
  <si>
    <t>Lifetime</t>
  </si>
  <si>
    <t>Lifetime of savings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</si>
  <si>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</si>
  <si>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</si>
  <si>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</si>
  <si>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Gas/Diesel oil</t>
  </si>
  <si>
    <t>Motor gasoline</t>
  </si>
  <si>
    <t>Biodiesels</t>
  </si>
  <si>
    <t>Biogasoline</t>
  </si>
  <si>
    <t>Other liquid biofuels</t>
  </si>
  <si>
    <t>Biogas</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</si>
  <si>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</si>
  <si>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</si>
  <si>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</si>
  <si>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</si>
  <si>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</si>
  <si>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</si>
  <si>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</si>
  <si>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</si>
  <si>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</si>
  <si>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</si>
  <si>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</si>
  <si>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</si>
  <si>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</si>
  <si>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</si>
  <si>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</si>
  <si>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</si>
  <si>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</si>
  <si>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</si>
  <si>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</si>
  <si>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</si>
  <si>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</si>
  <si>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</si>
  <si>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</si>
  <si>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</si>
  <si>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</si>
  <si>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</si>
  <si>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Non-Residential</t>
  </si>
  <si>
    <r>
      <t>ef</t>
    </r>
    <r>
      <rPr>
        <sz val="11"/>
        <rFont val="Franklin Gothic Book"/>
        <family val="2"/>
        <scheme val="minor"/>
      </rPr>
      <t>f</t>
    </r>
    <r>
      <rPr>
        <vertAlign val="subscript"/>
        <sz val="11"/>
        <rFont val="Franklin Gothic Book"/>
        <family val="2"/>
        <scheme val="minor"/>
      </rPr>
      <t>Baseline</t>
    </r>
  </si>
  <si>
    <r>
      <t>ef</t>
    </r>
    <r>
      <rPr>
        <sz val="11"/>
        <rFont val="Franklin Gothic Book"/>
        <family val="2"/>
        <scheme val="minor"/>
      </rPr>
      <t>f</t>
    </r>
    <r>
      <rPr>
        <vertAlign val="subscript"/>
        <sz val="11"/>
        <rFont val="Franklin Gothic Book"/>
        <family val="2"/>
        <scheme val="minor"/>
      </rPr>
      <t>Action</t>
    </r>
  </si>
  <si>
    <t>fBEH</t>
  </si>
  <si>
    <t>Climate Adjustment - cfx</t>
  </si>
  <si>
    <t>North</t>
  </si>
  <si>
    <t>South</t>
  </si>
  <si>
    <t>20 - 25</t>
  </si>
  <si>
    <t>Small scale renewable heating: biomass boilers</t>
  </si>
  <si>
    <r>
      <t>Share</t>
    </r>
    <r>
      <rPr>
        <vertAlign val="subscript"/>
        <sz val="11"/>
        <color theme="5"/>
        <rFont val="Franklin Gothic Book"/>
        <family val="2"/>
        <scheme val="minor"/>
      </rPr>
      <t>ec</t>
    </r>
    <r>
      <rPr>
        <sz val="11"/>
        <color theme="5"/>
        <rFont val="Franklin Gothic Book"/>
        <family val="2"/>
        <scheme val="minor"/>
      </rPr>
      <t xml:space="preserve"> end-use type</t>
    </r>
  </si>
  <si>
    <t>End-use type</t>
  </si>
  <si>
    <t>Fuel type</t>
  </si>
  <si>
    <t>Reference buildings</t>
  </si>
  <si>
    <t>SpaceHeating</t>
  </si>
  <si>
    <t>Solids</t>
  </si>
  <si>
    <t>Geothermal energy</t>
  </si>
  <si>
    <t>Solar</t>
  </si>
  <si>
    <t>Reference heating system - residential</t>
  </si>
  <si>
    <t>Reference heating system - non-residential</t>
  </si>
  <si>
    <t>Input energy before and after implementing the energy saving action/s. 
"Reference heating system - residential" and "Reference heating system - non-residential" are based on the mix of heating systems in the EU27. Alternatively, single energy carriers used in heating can be selected.</t>
  </si>
  <si>
    <t>Biomass is an abundant renewable energy source commonly used for thermal energy production. Small scale biomass-based boilers are usually fuelled by firewood or pellets and can be used either for space heating or space heating with combined hot water preparation.
Indicative values are prepared for combined heating and hot water preparation in residential and non-residential buildings. To account for different climate conditions, the geographical area of Europe in which the actions is implemented needs to be considered. For this, a climate correction factor (cfx) is applied. However, it should be noted that using EU-wide data, no savings can be achieved in the non-residential sector, as heating system distribution in the EU Member States and minimum standards stipulated by the Ecodesign directive result in a baseline situation with high efficiency standards. Depending on the heating system distribution in single Member States, national results might differ.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</si>
</sst>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0.000"/>
  </numFmts>
  <fonts count="30"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sz val="11"/>
      <color theme="0"/>
      <name val="Franklin Gothic Book"/>
      <family val="2"/>
      <scheme val="minor"/>
    </font>
    <font>
      <b/>
      <vertAlign val="subscript"/>
      <sz val="11"/>
      <color theme="0"/>
      <name val="Franklin Gothic Book"/>
      <family val="2"/>
      <scheme val="minor"/>
    </font>
    <font>
      <sz val="9"/>
      <color theme="5"/>
      <name val="Franklin Gothic Book"/>
      <family val="2"/>
      <scheme val="minor"/>
    </font>
    <font>
      <sz val="11"/>
      <name val="Franklin Gothic Book"/>
      <family val="2"/>
      <scheme val="minor"/>
    </font>
    <font>
      <vertAlign val="subscript"/>
      <sz val="11"/>
      <name val="Franklin Gothic Book"/>
      <family val="2"/>
      <scheme val="minor"/>
    </font>
    <font>
      <b/>
      <sz val="11"/>
      <color theme="1"/>
      <name val="Franklin Gothic Book"/>
      <family val="2"/>
      <scheme val="minor"/>
    </font>
    <font>
      <sz val="12"/>
      <color rgb="FF000000"/>
      <name val="Franklin Gothic Book"/>
      <family val="2"/>
      <scheme val="minor"/>
    </font>
    <font>
      <sz val="11"/>
      <color theme="5"/>
      <name val="Franklin Gothic Book"/>
      <family val="2"/>
      <scheme val="minor"/>
    </font>
    <font>
      <vertAlign val="subscript"/>
      <sz val="11"/>
      <color theme="5"/>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s>
  <borders count="21">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right/>
      <top style="thin">
        <color theme="5"/>
      </top>
      <bottom style="thin">
        <color theme="5"/>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cellStyleXfs>
  <cellXfs count="133">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3" fillId="4" borderId="5" xfId="4" quotePrefix="1" applyBorder="1" applyAlignment="1">
      <alignment horizontal="center" vertical="center" wrapText="1"/>
    </xf>
    <xf numFmtId="0" fontId="12" fillId="0" borderId="0" xfId="9"/>
    <xf numFmtId="0" fontId="7" fillId="5" borderId="9" xfId="11"/>
    <xf numFmtId="4" fontId="7" fillId="5" borderId="9"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1" fillId="6" borderId="9" xfId="13" applyProtection="1">
      <protection locked="0"/>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 fontId="1" fillId="6" borderId="9" xfId="13" applyNumberFormat="1"/>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43" fontId="9" fillId="4" borderId="5" xfId="8" applyFont="1" applyFill="1" applyBorder="1" applyProtection="1">
      <protection locked="0"/>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3" fontId="18" fillId="2" borderId="5" xfId="8" applyFont="1" applyFill="1" applyBorder="1" applyProtection="1">
      <protection locked="0"/>
    </xf>
    <xf numFmtId="0" fontId="19" fillId="4" borderId="5" xfId="4" applyFont="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165" fontId="1" fillId="6" borderId="9" xfId="13" applyNumberFormat="1"/>
    <xf numFmtId="0" fontId="21" fillId="4" borderId="0" xfId="0" applyFont="1" applyFill="1"/>
    <xf numFmtId="49" fontId="12" fillId="4" borderId="0" xfId="9" applyNumberFormat="1" applyFill="1" applyAlignment="1">
      <alignment vertical="top"/>
    </xf>
    <xf numFmtId="0" fontId="9" fillId="4" borderId="0" xfId="0" applyFont="1" applyFill="1" applyAlignment="1">
      <alignment vertical="top" wrapText="1"/>
    </xf>
    <xf numFmtId="0" fontId="7" fillId="5" borderId="11" xfId="11" applyBorder="1"/>
    <xf numFmtId="4" fontId="7" fillId="5" borderId="11" xfId="11" applyNumberFormat="1" applyBorder="1" applyAlignment="1">
      <alignment wrapText="1"/>
    </xf>
    <xf numFmtId="0" fontId="0" fillId="0" borderId="9" xfId="0" applyBorder="1"/>
    <xf numFmtId="4" fontId="0" fillId="0" borderId="9" xfId="0" applyNumberFormat="1" applyBorder="1"/>
    <xf numFmtId="165" fontId="0" fillId="0" borderId="9" xfId="0" applyNumberFormat="1" applyBorder="1"/>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13" fillId="4" borderId="0" xfId="0" applyFont="1" applyFill="1" applyAlignment="1">
      <alignment vertical="center"/>
    </xf>
    <xf numFmtId="0" fontId="7" fillId="5" borderId="9" xfId="0" applyFont="1" applyFill="1" applyBorder="1"/>
    <xf numFmtId="0" fontId="7" fillId="5" borderId="9" xfId="14" applyFont="1" applyFill="1" applyBorder="1" applyAlignment="1">
      <alignment horizontal="justify" vertical="center" wrapText="1"/>
    </xf>
    <xf numFmtId="43" fontId="0" fillId="0" borderId="0" xfId="0" applyNumberFormat="1"/>
    <xf numFmtId="0" fontId="26" fillId="4" borderId="0" xfId="0" applyFont="1" applyFill="1"/>
    <xf numFmtId="0" fontId="7" fillId="5" borderId="11" xfId="11" applyBorder="1" applyAlignment="1"/>
    <xf numFmtId="0" fontId="26" fillId="0" borderId="9" xfId="11" applyFont="1" applyFill="1" applyAlignment="1">
      <alignment horizontal="center" vertical="center" wrapText="1"/>
    </xf>
    <xf numFmtId="0" fontId="1" fillId="4" borderId="0" xfId="0" applyFont="1" applyFill="1"/>
    <xf numFmtId="0" fontId="17" fillId="0" borderId="1" xfId="0" applyFont="1" applyBorder="1" applyAlignment="1">
      <alignment vertical="center" wrapText="1"/>
    </xf>
    <xf numFmtId="0" fontId="17" fillId="0" borderId="10" xfId="0" applyFont="1" applyBorder="1" applyAlignment="1">
      <alignment vertical="center" wrapText="1"/>
    </xf>
    <xf numFmtId="0" fontId="0" fillId="7" borderId="9" xfId="13" applyFont="1" applyFill="1" applyAlignment="1">
      <alignment horizontal="center" vertical="center" wrapText="1"/>
    </xf>
    <xf numFmtId="165" fontId="0" fillId="4" borderId="9" xfId="0" applyNumberFormat="1" applyFill="1" applyBorder="1"/>
    <xf numFmtId="0" fontId="28" fillId="0" borderId="0" xfId="0" applyFont="1"/>
    <xf numFmtId="2" fontId="0" fillId="0" borderId="0" xfId="0" applyNumberFormat="1"/>
    <xf numFmtId="0" fontId="7" fillId="5" borderId="0" xfId="0" applyFont="1" applyFill="1" applyAlignment="1">
      <alignment horizontal="center"/>
    </xf>
    <xf numFmtId="0" fontId="7" fillId="5" borderId="0" xfId="0" applyFont="1" applyFill="1" applyAlignment="1">
      <alignment wrapText="1"/>
    </xf>
    <xf numFmtId="9" fontId="0" fillId="0" borderId="9" xfId="0" applyNumberFormat="1" applyBorder="1"/>
    <xf numFmtId="0" fontId="24" fillId="0" borderId="9" xfId="0" applyFont="1" applyBorder="1"/>
    <xf numFmtId="0" fontId="7" fillId="5" borderId="0" xfId="11" applyBorder="1" applyAlignment="1">
      <alignment horizontal="left" vertical="center" wrapText="1"/>
    </xf>
    <xf numFmtId="0" fontId="7" fillId="5" borderId="12" xfId="11" applyBorder="1" applyAlignment="1">
      <alignment horizontal="center" vertical="center" wrapText="1"/>
    </xf>
    <xf numFmtId="0" fontId="7" fillId="5" borderId="10" xfId="11" applyBorder="1" applyAlignment="1">
      <alignment horizontal="center" vertical="center" wrapText="1"/>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0" fillId="7" borderId="1" xfId="13" applyFont="1" applyFill="1" applyBorder="1" applyAlignment="1">
      <alignment horizontal="center" vertical="center" wrapText="1"/>
    </xf>
    <xf numFmtId="0" fontId="1" fillId="7" borderId="12" xfId="13" applyFill="1" applyBorder="1" applyAlignment="1">
      <alignment horizontal="center" vertical="center" wrapText="1"/>
    </xf>
    <xf numFmtId="0" fontId="1" fillId="7" borderId="10" xfId="13" applyFill="1" applyBorder="1" applyAlignment="1">
      <alignment horizontal="center" vertical="center" wrapText="1"/>
    </xf>
    <xf numFmtId="0" fontId="4" fillId="4" borderId="7" xfId="0" applyFont="1" applyFill="1" applyBorder="1"/>
    <xf numFmtId="0" fontId="4" fillId="4" borderId="6" xfId="0" applyFont="1" applyFill="1" applyBorder="1"/>
    <xf numFmtId="0" fontId="4" fillId="4" borderId="8" xfId="0" applyFont="1" applyFill="1" applyBorder="1"/>
    <xf numFmtId="0" fontId="0" fillId="7" borderId="12" xfId="13" applyFont="1" applyFill="1" applyBorder="1" applyAlignment="1">
      <alignment horizontal="center" vertical="center" wrapText="1"/>
    </xf>
    <xf numFmtId="0" fontId="0" fillId="7" borderId="10" xfId="13" applyFont="1" applyFill="1" applyBorder="1" applyAlignment="1">
      <alignment horizontal="center" vertical="center" wrapText="1"/>
    </xf>
    <xf numFmtId="0" fontId="4" fillId="4" borderId="7" xfId="0" applyFont="1" applyFill="1" applyBorder="1" applyAlignment="1">
      <alignment wrapText="1"/>
    </xf>
    <xf numFmtId="0" fontId="4" fillId="4" borderId="6" xfId="0" applyFont="1" applyFill="1" applyBorder="1" applyAlignment="1">
      <alignment wrapText="1"/>
    </xf>
    <xf numFmtId="0" fontId="4" fillId="4" borderId="8" xfId="0" applyFont="1" applyFill="1" applyBorder="1" applyAlignment="1">
      <alignment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27" fillId="0" borderId="1" xfId="0" applyFont="1" applyBorder="1" applyAlignment="1">
      <alignment horizontal="center"/>
    </xf>
    <xf numFmtId="0" fontId="27" fillId="0" borderId="12" xfId="0" applyFont="1" applyBorder="1" applyAlignment="1">
      <alignment horizontal="center"/>
    </xf>
    <xf numFmtId="0" fontId="27" fillId="0" borderId="10" xfId="0" applyFont="1" applyBorder="1" applyAlignment="1">
      <alignment horizontal="center"/>
    </xf>
    <xf numFmtId="0" fontId="0" fillId="0" borderId="1" xfId="13" applyFont="1" applyFill="1" applyBorder="1" applyAlignment="1">
      <alignment horizontal="center" vertical="center" wrapText="1"/>
    </xf>
    <xf numFmtId="0" fontId="0" fillId="0" borderId="12" xfId="13" applyFont="1" applyFill="1" applyBorder="1" applyAlignment="1">
      <alignment horizontal="center" vertical="center" wrapText="1"/>
    </xf>
    <xf numFmtId="0" fontId="0" fillId="0" borderId="10" xfId="13"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4" borderId="13" xfId="0" applyFont="1" applyFill="1" applyBorder="1" applyAlignment="1">
      <alignment horizontal="left" wrapText="1"/>
    </xf>
    <xf numFmtId="0" fontId="4" fillId="4" borderId="14" xfId="0" applyFont="1" applyFill="1" applyBorder="1" applyAlignment="1">
      <alignment horizontal="left" wrapText="1"/>
    </xf>
    <xf numFmtId="0" fontId="4" fillId="4" borderId="15" xfId="0" applyFont="1" applyFill="1" applyBorder="1" applyAlignment="1">
      <alignment horizontal="left" wrapText="1"/>
    </xf>
    <xf numFmtId="0" fontId="4" fillId="4" borderId="16" xfId="0" applyFont="1" applyFill="1" applyBorder="1" applyAlignment="1">
      <alignment horizontal="left" wrapText="1"/>
    </xf>
    <xf numFmtId="0" fontId="4" fillId="4" borderId="0" xfId="0" applyFont="1" applyFill="1" applyAlignment="1">
      <alignment horizontal="left" wrapText="1"/>
    </xf>
    <xf numFmtId="0" fontId="4" fillId="4" borderId="17" xfId="0" applyFont="1" applyFill="1" applyBorder="1" applyAlignment="1">
      <alignment horizontal="left" wrapText="1"/>
    </xf>
    <xf numFmtId="0" fontId="4" fillId="4" borderId="18" xfId="0" applyFont="1" applyFill="1" applyBorder="1" applyAlignment="1">
      <alignment horizontal="left" wrapText="1"/>
    </xf>
    <xf numFmtId="0" fontId="4" fillId="4" borderId="19" xfId="0" applyFont="1" applyFill="1" applyBorder="1" applyAlignment="1">
      <alignment horizontal="left" wrapText="1"/>
    </xf>
    <xf numFmtId="0" fontId="4" fillId="4" borderId="20" xfId="0" applyFont="1" applyFill="1" applyBorder="1" applyAlignment="1">
      <alignment horizontal="left" wrapText="1"/>
    </xf>
    <xf numFmtId="0" fontId="1" fillId="7" borderId="1" xfId="13" applyFill="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26" fillId="0" borderId="9" xfId="11" applyFont="1" applyFill="1" applyAlignment="1">
      <alignment horizontal="center" vertical="center" wrapText="1"/>
    </xf>
    <xf numFmtId="49" fontId="11" fillId="4" borderId="0" xfId="12" applyNumberFormat="1" applyFill="1" applyBorder="1" applyAlignment="1">
      <alignment horizontal="left" vertical="top"/>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wrapText="1"/>
    </xf>
    <xf numFmtId="0" fontId="7" fillId="5" borderId="9" xfId="11" applyAlignment="1">
      <alignment horizontal="center" vertical="center"/>
    </xf>
    <xf numFmtId="0" fontId="13" fillId="4" borderId="0" xfId="0" applyFont="1" applyFill="1" applyAlignment="1">
      <alignment horizontal="left" vertical="center"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xf>
    <xf numFmtId="0" fontId="4" fillId="4" borderId="15" xfId="0" applyFont="1" applyFill="1" applyBorder="1" applyAlignment="1">
      <alignment horizontal="left" vertical="top"/>
    </xf>
    <xf numFmtId="0" fontId="4" fillId="4" borderId="16" xfId="0" applyFont="1" applyFill="1" applyBorder="1" applyAlignment="1">
      <alignment horizontal="left" vertical="top"/>
    </xf>
    <xf numFmtId="0" fontId="4" fillId="4" borderId="0" xfId="0" applyFont="1" applyFill="1" applyAlignment="1">
      <alignment horizontal="left" vertical="top"/>
    </xf>
    <xf numFmtId="0" fontId="4" fillId="4" borderId="17" xfId="0" applyFont="1" applyFill="1" applyBorder="1" applyAlignment="1">
      <alignment horizontal="left" vertical="top"/>
    </xf>
    <xf numFmtId="0" fontId="4" fillId="4" borderId="18" xfId="0" applyFont="1" applyFill="1" applyBorder="1" applyAlignment="1">
      <alignment horizontal="left" vertical="top"/>
    </xf>
    <xf numFmtId="0" fontId="4" fillId="4" borderId="19" xfId="0" applyFont="1" applyFill="1" applyBorder="1" applyAlignment="1">
      <alignment horizontal="left" vertical="top"/>
    </xf>
    <xf numFmtId="0" fontId="4" fillId="4" borderId="20" xfId="0" applyFont="1" applyFill="1" applyBorder="1" applyAlignment="1">
      <alignment horizontal="left" vertical="top"/>
    </xf>
  </cellXfs>
  <cellStyles count="15">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266700</xdr:rowOff>
    </xdr:from>
    <xdr:to>
      <xdr:col>2</xdr:col>
      <xdr:colOff>1656868</xdr:colOff>
      <xdr:row>1</xdr:row>
      <xdr:rowOff>1537446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14325" y="266700"/>
          <a:ext cx="2247418" cy="1613646"/>
        </a:xfrm>
        <a:prstGeom prst="rect">
          <a:avLst/>
        </a:prstGeom>
      </xdr:spPr>
    </xdr:pic>
    <xdr:clientData/>
  </xdr:twoCellAnchor>
  <xdr:twoCellAnchor editAs="oneCell">
    <xdr:from>
      <xdr:col>5</xdr:col>
      <xdr:colOff>295276</xdr:colOff>
      <xdr:row>33</xdr:row>
      <xdr:rowOff>142875</xdr:rowOff>
    </xdr:from>
    <xdr:to>
      <xdr:col>14</xdr:col>
      <xdr:colOff>38101</xdr:colOff>
      <xdr:row>36</xdr:row>
      <xdr:rowOff>168573</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6810376" y="8572500"/>
          <a:ext cx="6781800" cy="635298"/>
        </a:xfrm>
        <a:prstGeom prst="rect">
          <a:avLst/>
        </a:prstGeom>
      </xdr:spPr>
    </xdr:pic>
    <xdr:clientData/>
  </xdr:twoCellAnchor>
  <xdr:twoCellAnchor editAs="oneCell">
    <xdr:from>
      <xdr:col>5</xdr:col>
      <xdr:colOff>314326</xdr:colOff>
      <xdr:row>36</xdr:row>
      <xdr:rowOff>142875</xdr:rowOff>
    </xdr:from>
    <xdr:to>
      <xdr:col>14</xdr:col>
      <xdr:colOff>57151</xdr:colOff>
      <xdr:row>39</xdr:row>
      <xdr:rowOff>168573</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6829426" y="9182100"/>
          <a:ext cx="6781800" cy="635298"/>
        </a:xfrm>
        <a:prstGeom prst="rect">
          <a:avLst/>
        </a:prstGeom>
      </xdr:spPr>
    </xdr:pic>
    <xdr:clientData/>
  </xdr:twoCellAnchor>
  <xdr:twoCellAnchor editAs="oneCell">
    <xdr:from>
      <xdr:col>4</xdr:col>
      <xdr:colOff>1647825</xdr:colOff>
      <xdr:row>39</xdr:row>
      <xdr:rowOff>114299</xdr:rowOff>
    </xdr:from>
    <xdr:to>
      <xdr:col>14</xdr:col>
      <xdr:colOff>80576</xdr:colOff>
      <xdr:row>42</xdr:row>
      <xdr:rowOff>180974</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5848350" y="9763124"/>
          <a:ext cx="7786301" cy="676275"/>
        </a:xfrm>
        <a:prstGeom prst="rect">
          <a:avLst/>
        </a:prstGeom>
      </xdr:spPr>
    </xdr:pic>
    <xdr:clientData/>
  </xdr:twoCellAnchor>
  <xdr:twoCellAnchor editAs="oneCell">
    <xdr:from>
      <xdr:col>4</xdr:col>
      <xdr:colOff>1295400</xdr:colOff>
      <xdr:row>42</xdr:row>
      <xdr:rowOff>133349</xdr:rowOff>
    </xdr:from>
    <xdr:to>
      <xdr:col>14</xdr:col>
      <xdr:colOff>75183</xdr:colOff>
      <xdr:row>45</xdr:row>
      <xdr:rowOff>142794</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5495925" y="10391774"/>
          <a:ext cx="8133333" cy="638095"/>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2"/>
  <sheetViews>
    <sheetView showGridLines="0" tabSelected="1" zoomScaleNormal="100" workbookViewId="0">
      <selection activeCell="C5" sqref="C5"/>
    </sheetView>
  </sheetViews>
  <sheetFormatPr defaultColWidth="11.5546875" defaultRowHeight="15.75" x14ac:dyDescent="0.3"/>
  <cols>
    <col min="1" max="1" width="1.21875" customWidth="1"/>
    <col min="2" max="2" width="9.33203125" customWidth="1"/>
    <col min="3" max="3" width="26.6640625" customWidth="1"/>
    <col min="4" max="4" width="11.77734375" customWidth="1"/>
    <col min="5" max="5" width="27" customWidth="1"/>
    <col min="6" max="6" width="9.109375" customWidth="1"/>
    <col min="7" max="7" width="5.33203125" customWidth="1"/>
    <col min="8" max="15" width="9.6640625" customWidth="1"/>
  </cols>
  <sheetData>
    <row r="1" spans="1:15" ht="27" x14ac:dyDescent="0.3">
      <c r="A1" s="2"/>
      <c r="B1" s="2"/>
      <c r="C1" s="36"/>
      <c r="D1" s="119" t="s">
        <v>140</v>
      </c>
      <c r="E1" s="119"/>
      <c r="F1" s="119"/>
      <c r="G1" s="119"/>
      <c r="H1" s="119"/>
      <c r="I1" s="119"/>
      <c r="J1" s="119"/>
      <c r="K1" s="119"/>
      <c r="L1" s="119"/>
      <c r="M1" s="119"/>
      <c r="N1" s="35"/>
      <c r="O1" s="35"/>
    </row>
    <row r="2" spans="1:15" ht="162.75" customHeight="1" x14ac:dyDescent="0.3">
      <c r="A2" s="2"/>
      <c r="B2" s="2"/>
      <c r="C2" s="37"/>
      <c r="D2" s="120" t="s">
        <v>152</v>
      </c>
      <c r="E2" s="120"/>
      <c r="F2" s="120"/>
      <c r="G2" s="120"/>
      <c r="H2" s="120"/>
      <c r="I2" s="120"/>
      <c r="J2" s="120"/>
      <c r="K2" s="120"/>
      <c r="L2" s="120"/>
      <c r="M2" s="120"/>
      <c r="N2" s="120"/>
      <c r="O2" s="2"/>
    </row>
    <row r="3" spans="1:15" ht="19.5" x14ac:dyDescent="0.3">
      <c r="A3" s="2"/>
      <c r="B3" s="110" t="s">
        <v>0</v>
      </c>
      <c r="C3" s="110"/>
      <c r="D3" s="110"/>
      <c r="E3" s="110"/>
      <c r="F3" s="110"/>
      <c r="G3" s="110"/>
      <c r="H3" s="1"/>
      <c r="I3" s="1"/>
      <c r="J3" s="1"/>
      <c r="K3" s="1"/>
      <c r="L3" s="1"/>
      <c r="M3" s="1"/>
      <c r="N3" s="1"/>
      <c r="O3" s="1"/>
    </row>
    <row r="4" spans="1:15" ht="19.5" x14ac:dyDescent="0.3">
      <c r="A4" s="2"/>
      <c r="B4" s="12"/>
      <c r="C4" s="12"/>
      <c r="D4" s="12"/>
      <c r="E4" s="12"/>
      <c r="F4" s="12"/>
      <c r="G4" s="12"/>
      <c r="H4" s="1"/>
      <c r="I4" s="1"/>
      <c r="J4" s="1"/>
      <c r="K4" s="1"/>
      <c r="L4" s="1"/>
      <c r="M4" s="1"/>
      <c r="N4" s="1"/>
      <c r="O4" s="1"/>
    </row>
    <row r="5" spans="1:15" ht="32.25" x14ac:dyDescent="0.3">
      <c r="A5" s="2"/>
      <c r="B5" s="15" t="s">
        <v>1</v>
      </c>
      <c r="C5" s="27"/>
      <c r="D5" s="13"/>
      <c r="E5" s="121" t="s">
        <v>2</v>
      </c>
      <c r="F5" s="121"/>
      <c r="G5" s="121"/>
      <c r="H5" s="121"/>
      <c r="I5" s="121"/>
      <c r="J5" s="121"/>
      <c r="K5" s="121"/>
      <c r="L5" s="121"/>
      <c r="M5" s="121"/>
      <c r="N5" s="121"/>
      <c r="O5" s="6"/>
    </row>
    <row r="6" spans="1:15" ht="27.75" customHeight="1" x14ac:dyDescent="0.3">
      <c r="A6" s="2"/>
      <c r="B6" s="15" t="s">
        <v>3</v>
      </c>
      <c r="C6" s="14"/>
      <c r="D6" s="13"/>
      <c r="E6" s="123" t="s">
        <v>5</v>
      </c>
      <c r="F6" s="123"/>
      <c r="G6" s="123"/>
      <c r="H6" s="123"/>
      <c r="I6" s="123"/>
      <c r="J6" s="123"/>
      <c r="K6" s="123"/>
      <c r="L6" s="123"/>
      <c r="M6" s="123"/>
      <c r="N6" s="123"/>
      <c r="O6" s="6"/>
    </row>
    <row r="7" spans="1:15" x14ac:dyDescent="0.3">
      <c r="A7" s="2"/>
      <c r="B7" s="15" t="s">
        <v>6</v>
      </c>
      <c r="C7" s="14"/>
      <c r="D7" s="13"/>
      <c r="E7" s="45" t="s">
        <v>8</v>
      </c>
      <c r="F7" s="13"/>
      <c r="G7" s="2"/>
      <c r="H7" s="13"/>
      <c r="I7" s="13"/>
      <c r="J7" s="13"/>
      <c r="K7" s="13"/>
      <c r="L7" s="13"/>
      <c r="M7" s="13"/>
      <c r="N7" s="13"/>
      <c r="O7" s="6"/>
    </row>
    <row r="8" spans="1:15" x14ac:dyDescent="0.3">
      <c r="A8" s="2"/>
      <c r="B8" s="16"/>
      <c r="C8" s="2"/>
      <c r="D8" s="5"/>
      <c r="E8" s="2"/>
      <c r="F8" s="2"/>
      <c r="G8" s="6"/>
      <c r="H8" s="6"/>
      <c r="I8" s="6"/>
      <c r="J8" s="6"/>
      <c r="K8" s="6"/>
      <c r="L8" s="6"/>
      <c r="M8" s="6"/>
      <c r="N8" s="6"/>
      <c r="O8" s="6"/>
    </row>
    <row r="9" spans="1:15" x14ac:dyDescent="0.3">
      <c r="A9" s="2"/>
      <c r="B9" s="17"/>
      <c r="C9" s="122" t="s">
        <v>9</v>
      </c>
      <c r="D9" s="122"/>
      <c r="E9" s="122"/>
      <c r="F9" s="122"/>
      <c r="G9" s="6"/>
      <c r="H9" s="6"/>
      <c r="I9" s="6"/>
      <c r="J9" s="6"/>
      <c r="K9" s="6"/>
      <c r="L9" s="6"/>
      <c r="M9" s="6"/>
      <c r="N9" s="6"/>
      <c r="O9" s="6"/>
    </row>
    <row r="10" spans="1:15" x14ac:dyDescent="0.3">
      <c r="A10" s="2"/>
      <c r="B10" s="17"/>
      <c r="C10" s="33" t="s">
        <v>10</v>
      </c>
      <c r="D10" s="33" t="s">
        <v>11</v>
      </c>
      <c r="E10" s="33" t="s">
        <v>12</v>
      </c>
      <c r="F10" s="33" t="s">
        <v>11</v>
      </c>
      <c r="G10" s="6"/>
      <c r="H10" s="25" t="s">
        <v>13</v>
      </c>
      <c r="I10" s="25"/>
      <c r="J10" s="25"/>
      <c r="K10" s="25"/>
      <c r="L10" s="25"/>
      <c r="M10" s="25"/>
      <c r="N10" s="25"/>
      <c r="O10" s="6"/>
    </row>
    <row r="11" spans="1:15" x14ac:dyDescent="0.3">
      <c r="A11" s="2"/>
      <c r="B11" s="17"/>
      <c r="C11" s="22"/>
      <c r="D11" s="23"/>
      <c r="E11" s="22"/>
      <c r="F11" s="23"/>
      <c r="G11" s="6"/>
      <c r="H11" s="124" t="s">
        <v>151</v>
      </c>
      <c r="I11" s="125"/>
      <c r="J11" s="125"/>
      <c r="K11" s="125"/>
      <c r="L11" s="125"/>
      <c r="M11" s="125"/>
      <c r="N11" s="126"/>
      <c r="O11" s="6"/>
    </row>
    <row r="12" spans="1:15" x14ac:dyDescent="0.3">
      <c r="A12" s="2"/>
      <c r="B12" s="17"/>
      <c r="C12" s="22"/>
      <c r="D12" s="23"/>
      <c r="E12" s="22"/>
      <c r="F12" s="23"/>
      <c r="G12" s="6"/>
      <c r="H12" s="127"/>
      <c r="I12" s="128"/>
      <c r="J12" s="128"/>
      <c r="K12" s="128"/>
      <c r="L12" s="128"/>
      <c r="M12" s="128"/>
      <c r="N12" s="129"/>
      <c r="O12" s="6"/>
    </row>
    <row r="13" spans="1:15" x14ac:dyDescent="0.3">
      <c r="A13" s="2"/>
      <c r="B13" s="17"/>
      <c r="C13" s="22"/>
      <c r="D13" s="23"/>
      <c r="E13" s="22"/>
      <c r="F13" s="23"/>
      <c r="G13" s="6"/>
      <c r="H13" s="127"/>
      <c r="I13" s="128"/>
      <c r="J13" s="128"/>
      <c r="K13" s="128"/>
      <c r="L13" s="128"/>
      <c r="M13" s="128"/>
      <c r="N13" s="129"/>
      <c r="O13" s="6"/>
    </row>
    <row r="14" spans="1:15" x14ac:dyDescent="0.3">
      <c r="A14" s="2"/>
      <c r="B14" s="17"/>
      <c r="C14" s="22"/>
      <c r="D14" s="23"/>
      <c r="E14" s="22"/>
      <c r="F14" s="23"/>
      <c r="G14" s="6"/>
      <c r="H14" s="127"/>
      <c r="I14" s="128"/>
      <c r="J14" s="128"/>
      <c r="K14" s="128"/>
      <c r="L14" s="128"/>
      <c r="M14" s="128"/>
      <c r="N14" s="129"/>
      <c r="O14" s="6"/>
    </row>
    <row r="15" spans="1:15" x14ac:dyDescent="0.3">
      <c r="A15" s="2"/>
      <c r="B15" s="17"/>
      <c r="C15" s="22"/>
      <c r="D15" s="23"/>
      <c r="E15" s="22"/>
      <c r="F15" s="23"/>
      <c r="G15" s="6"/>
      <c r="H15" s="127"/>
      <c r="I15" s="128"/>
      <c r="J15" s="128"/>
      <c r="K15" s="128"/>
      <c r="L15" s="128"/>
      <c r="M15" s="128"/>
      <c r="N15" s="129"/>
      <c r="O15" s="6"/>
    </row>
    <row r="16" spans="1:15" x14ac:dyDescent="0.3">
      <c r="A16" s="2"/>
      <c r="B16" s="17"/>
      <c r="C16" s="22"/>
      <c r="D16" s="23"/>
      <c r="E16" s="22"/>
      <c r="F16" s="23"/>
      <c r="G16" s="6"/>
      <c r="H16" s="127"/>
      <c r="I16" s="128"/>
      <c r="J16" s="128"/>
      <c r="K16" s="128"/>
      <c r="L16" s="128"/>
      <c r="M16" s="128"/>
      <c r="N16" s="129"/>
      <c r="O16" s="6"/>
    </row>
    <row r="17" spans="1:16" x14ac:dyDescent="0.3">
      <c r="A17" s="2"/>
      <c r="B17" s="17"/>
      <c r="C17" s="22"/>
      <c r="D17" s="23"/>
      <c r="E17" s="22"/>
      <c r="F17" s="23"/>
      <c r="G17" s="6"/>
      <c r="H17" s="127"/>
      <c r="I17" s="128"/>
      <c r="J17" s="128"/>
      <c r="K17" s="128"/>
      <c r="L17" s="128"/>
      <c r="M17" s="128"/>
      <c r="N17" s="129"/>
      <c r="O17" s="6"/>
    </row>
    <row r="18" spans="1:16" x14ac:dyDescent="0.3">
      <c r="A18" s="2"/>
      <c r="B18" s="17"/>
      <c r="C18" s="22"/>
      <c r="D18" s="23"/>
      <c r="E18" s="22"/>
      <c r="F18" s="23"/>
      <c r="G18" s="6"/>
      <c r="H18" s="130"/>
      <c r="I18" s="131"/>
      <c r="J18" s="131"/>
      <c r="K18" s="131"/>
      <c r="L18" s="131"/>
      <c r="M18" s="131"/>
      <c r="N18" s="132"/>
      <c r="O18" s="6"/>
    </row>
    <row r="19" spans="1:16" x14ac:dyDescent="0.3">
      <c r="A19" s="2"/>
      <c r="B19" s="17"/>
      <c r="C19" s="22"/>
      <c r="D19" s="23"/>
      <c r="E19" s="22"/>
      <c r="F19" s="23"/>
      <c r="G19" s="6"/>
      <c r="H19" s="107" t="s">
        <v>16</v>
      </c>
      <c r="I19" s="108"/>
      <c r="J19" s="108"/>
      <c r="K19" s="108"/>
      <c r="L19" s="108"/>
      <c r="M19" s="108"/>
      <c r="N19" s="109"/>
      <c r="O19" s="6"/>
    </row>
    <row r="20" spans="1:16" x14ac:dyDescent="0.3">
      <c r="A20" s="2"/>
      <c r="B20" s="17"/>
      <c r="C20" s="20" t="s">
        <v>19</v>
      </c>
      <c r="D20" s="21">
        <f>SUM(D11:D19)</f>
        <v>0</v>
      </c>
      <c r="E20" s="20" t="s">
        <v>19</v>
      </c>
      <c r="F20" s="21">
        <f>SUM(F11:F19)</f>
        <v>0</v>
      </c>
      <c r="G20" s="6"/>
      <c r="H20" s="30" t="s">
        <v>20</v>
      </c>
      <c r="I20" s="31"/>
      <c r="K20" s="31"/>
      <c r="L20" s="31"/>
      <c r="M20" s="31"/>
      <c r="N20" s="32"/>
      <c r="O20" s="6"/>
    </row>
    <row r="21" spans="1:16" ht="17.25" x14ac:dyDescent="0.3">
      <c r="A21" s="2"/>
      <c r="B21" s="2"/>
      <c r="C21" s="15" t="s">
        <v>21</v>
      </c>
      <c r="D21" s="7">
        <f>IF($C$5="National values",(+IFERROR($D$11*INDEX('National Values'!$C$3:$C$44,MATCH($C$11,'National Values'!$A$3:$A$44,0)),0)+IFERROR($D$12*INDEX('National Values'!$C$3:$C$44,MATCH($C$12,'National Values'!$A$3:$A$44,0)),0)+IFERROR($D$13*INDEX('National Values'!$C$3:$C$44,MATCH($C$13,'National Values'!$A$3:$A$44,0)),0)+IFERROR($D$14*INDEX('National Values'!$C$3:$C$44,MATCH($C$14,'National Values'!$A$3:$A$44,0)),0)+IFERROR($D$15*INDEX('National Values'!$C$3:$C$44,MATCH($C$15,'National Values'!$A$3:$A$44,0)),0)+IFERROR($D$16*INDEX('National Values'!$C$3:$C$44,MATCH($C$16,'National Values'!$A$3:$A$44,0)),0)+IFERROR($D$17*INDEX('National Values'!$C$3:$C$44,MATCH($C$17,'National Values'!$A$3:$A$44,0)),0)+IFERROR($D$18*INDEX('National Values'!$C$3:$C$44,MATCH($C$18,'National Values'!$A$3:$A$44,0)),0)+IFERROR($D$19*INDEX('National Values'!$C$3:$C$44,MATCH($C$19,'National Values'!$A$3:$A$44,0)),0)),(+IFERROR($D$11*INDEX('EU Values'!$C$3:$C$41,MATCH($C$11,'EU Values'!$A$3:$A$41,0)),0)+IFERROR($D$12*INDEX('EU Values'!$C$3:$C$41,MATCH($C$12,'EU Values'!$A$3:$A$41,0)),0)+IFERROR($D$13*INDEX('EU Values'!$C$3:$C$41,MATCH($C$13,'EU Values'!$A$3:$A$41,0)),0)+IFERROR($D$14*INDEX('EU Values'!$C$3:$C$41,MATCH($C$14,'EU Values'!$A$3:$A$41,0)),0)+IFERROR($D$15*INDEX('EU Values'!$C$3:$C$41,MATCH($C$15,'EU Values'!$A$3:$A$41,0)),0)+IFERROR($D$16*INDEX('EU Values'!$C$3:$C$41,MATCH($C$16,'EU Values'!$A$3:$A$41,0)),0)+IFERROR($D$17*INDEX('EU Values'!$C$3:$C$41,MATCH($C$17,'EU Values'!$A$3:$A$41,0)),0)+IFERROR($D$18*INDEX('EU Values'!$C$3:$C$41,MATCH($C$18,'EU Values'!$A$3:$A$41,0)),0)+IFERROR($D$19*INDEX('EU Values'!$C$3:$C$41,MATCH($C$19,'EU Values'!$A$3:$A$41,0)),0)))</f>
        <v>0</v>
      </c>
      <c r="E21" s="15" t="s">
        <v>22</v>
      </c>
      <c r="F21" s="7">
        <f>IF($C$5="National values",(+IFERROR($F$11*INDEX('National Values'!$C$3:$C$44,MATCH($E$11,'National Values'!$A$3:$A$44,0)),0)+IFERROR($F$12*INDEX('National Values'!$C$3:$C$44,MATCH($E$12,'National Values'!$A$3:$A$44,0)),0)+IFERROR($F$13*INDEX('National Values'!$C$3:$C$44,MATCH($E$13,'National Values'!$A$3:$A$44,0)),0)+IFERROR($F$14*INDEX('National Values'!$C$3:$C$44,MATCH($E$14,'National Values'!$A$3:$A$44,0)),0)+IFERROR($F$15*INDEX('National Values'!$C$3:$C$44,MATCH($E$15,'National Values'!$A$3:$A$44,0)),0)+IFERROR($F$16*INDEX('National Values'!$C$3:$C$44,MATCH($E$16,'National Values'!$A$3:$A$44,0)),0)+IFERROR($F$17*INDEX('National Values'!$C$3:$C$44,MATCH($E$17,'National Values'!$A$3:$A$44,0)),0)+IFERROR($F$18*INDEX('National Values'!$C$3:$C$44,MATCH($E$18,'National Values'!$A$3:$A$44,0)),0)+IFERROR($F$19*INDEX('National Values'!$C$3:$C$44,MATCH($E$19,'National Values'!$A$3:$A$44,0)),0)),(+IFERROR($F$11*INDEX('EU Values'!$C$3:$C$41,MATCH($E$11,'EU Values'!$A$3:$A$41,0)),0)+IFERROR($F$12*INDEX('EU Values'!$C$3:$C$41,MATCH($E$12,'EU Values'!$A$3:$A$41,0)),0)+IFERROR($F$13*INDEX('EU Values'!$C$3:$C$41,MATCH($E$13,'EU Values'!$A$3:$A$41,0)),0)+IFERROR($F$14*INDEX('EU Values'!$C$3:$C$41,MATCH($E$14,'EU Values'!$A$3:$A$41,0)),0)+IFERROR($F$15*INDEX('EU Values'!$C$3:$C$41,MATCH($E$15,'EU Values'!$A$3:$A$41,0)),0)+IFERROR($F$16*INDEX('EU Values'!$C$3:$C$41,MATCH($E$16,'EU Values'!$A$3:$A$41,0)),0)+IFERROR($F$17*INDEX('EU Values'!$C$3:$C$41,MATCH($E$17,'EU Values'!$A$3:$A$41,0)),0)+IFERROR($F$18*INDEX('EU Values'!$C$3:$C$41,MATCH($E$18,'EU Values'!$A$3:$A$41,0)),0)+IFERROR($F$19*INDEX('EU Values'!$C$3:$C$41,MATCH($E$19,'EU Values'!$A$3:$A$41,0)),0)))</f>
        <v>0</v>
      </c>
      <c r="G21" s="2"/>
      <c r="H21" s="116" t="s">
        <v>23</v>
      </c>
      <c r="I21" s="117"/>
      <c r="J21" s="117"/>
      <c r="K21" s="117"/>
      <c r="L21" s="117"/>
      <c r="M21" s="117"/>
      <c r="N21" s="118"/>
      <c r="O21" s="5"/>
    </row>
    <row r="22" spans="1:16" ht="17.25" x14ac:dyDescent="0.3">
      <c r="A22" s="2"/>
      <c r="B22" s="2"/>
      <c r="C22" s="15" t="s">
        <v>24</v>
      </c>
      <c r="D22" s="7">
        <f>IF($C$5="National values",(+IFERROR($D$11*INDEX('National Values'!$B$3:$B$44,MATCH($C$11,'National Values'!$A$3:$A$44,0)),0)+IFERROR($D$12*INDEX('National Values'!$B$3:$B$44,MATCH($C$12,'National Values'!$A$3:$A$44,0)),0)+IFERROR($D$13*INDEX('National Values'!$B$3:$B$44,MATCH($C$13,'National Values'!$A$3:$A$44,0)),0)+IFERROR($D$14*INDEX('National Values'!$B$3:$B$44,MATCH($C$14,'National Values'!$A$3:$A$44,0)),0)+IFERROR($D$15*INDEX('National Values'!$B$3:$B$44,MATCH($C$15,'National Values'!$A$3:$A$44,0)),0)+IFERROR($D$16*INDEX('National Values'!$B$3:$B$44,MATCH($C$16,'National Values'!$A$3:$A$44,0)),0)+IFERROR($D$17*INDEX('National Values'!$B$3:$B$44,MATCH($C$17,'National Values'!$A$3:$A$44,0)),0)+IFERROR($D$18*INDEX('National Values'!$B$3:$B$44,MATCH($C$18,'National Values'!$A$3:$A$44,0)),0)+IFERROR($D$19*INDEX('National Values'!$B$3:$B$44,MATCH($C$19,'National Values'!$A$3:$A$44,0)),0)),(+IFERROR($D$11*INDEX('EU Values'!$B$3:$B$41,MATCH($C$11,'EU Values'!$A$3:$A$41,0)),0)+IFERROR($D$12*INDEX('EU Values'!$B$3:$B$41,MATCH($C$12,'EU Values'!$A$3:$A$41,0)),0)+IFERROR($D$13*INDEX('EU Values'!$B$3:$B$41,MATCH($C$13,'EU Values'!$A$3:$A$41,0)),0)+IFERROR($D$14*INDEX('EU Values'!$B$3:$B$41,MATCH($C$14,'EU Values'!$A$3:$A$41,0)),0)+IFERROR($D$15*INDEX('EU Values'!$B$3:$B$41,MATCH($C$15,'EU Values'!$A$3:$A$41,0)),0)+IFERROR($D$16*INDEX('EU Values'!$B$3:$B$41,MATCH($C$16,'EU Values'!$A$3:$A$41,0)),0)+IFERROR($D$17*INDEX('EU Values'!$B$3:$B$41,MATCH($C$17,'EU Values'!$A$3:$A$41,0)),0)+IFERROR($D$18*INDEX('EU Values'!$B$3:$B$41,MATCH($C$18,'EU Values'!$A$3:$A$41,0)),0)+IFERROR($D$19*INDEX('EU Values'!$B$3:$B$41,MATCH($C$19,'EU Values'!$A$3:$A$41,0)),0)))</f>
        <v>0</v>
      </c>
      <c r="E22" s="15" t="s">
        <v>25</v>
      </c>
      <c r="F22" s="7">
        <f>IF($C$5="National values",(+IFERROR($F$11*INDEX('National Values'!$B$3:$B$44,MATCH($E$11,'National Values'!$A$3:$A$44,0)),0)+IFERROR($F$12*INDEX('National Values'!$B$3:$B$44,MATCH($E$12,'National Values'!$A$3:$A$44,0)),0)+IFERROR($F$13*INDEX('National Values'!$B$3:$B$44,MATCH($E$13,'National Values'!$A$3:$A$44,0)),0)+IFERROR($F$14*INDEX('National Values'!$B$3:$B$44,MATCH($E$14,'National Values'!$A$3:$A$44,0)),0)+IFERROR($F$15*INDEX('National Values'!$B$3:$B$44,MATCH($E$15,'National Values'!$A$3:$A$44,0)),0)+IFERROR($F$16*INDEX('National Values'!$B$3:$B$44,MATCH($E$16,'National Values'!$A$3:$A$44,0)),0)+IFERROR($F$17*INDEX('National Values'!$B$3:$B$44,MATCH($E$17,'National Values'!$A$3:$A$44,0)),0)+IFERROR($F$18*INDEX('National Values'!$B$3:$B$44,MATCH($E$18,'National Values'!$A$3:$A$44,0)),0)+IFERROR($F$19*INDEX('National Values'!$B$3:$B$44,MATCH($E$19,'National Values'!$A$3:$A$44,0)),0)),(+IFERROR($F$11*INDEX('EU Values'!$B$3:$B$41,MATCH($E$11,'EU Values'!$A$3:$A$41,0)),0)+IFERROR($F$12*INDEX('EU Values'!$B$3:$B$41,MATCH($E$12,'EU Values'!$A$3:$A$41,0)),0)+IFERROR($F$13*INDEX('EU Values'!$B$3:$B$41,MATCH($E$13,'EU Values'!$A$3:$A$41,0)),0)+IFERROR($F$14*INDEX('EU Values'!$B$3:$B$41,MATCH($E$14,'EU Values'!$A$3:$A$41,0)),0)+IFERROR($F$15*INDEX('EU Values'!$B$3:$B$41,MATCH($E$15,'EU Values'!$A$3:$A$41,0)),0)+IFERROR($F$16*INDEX('EU Values'!$B$3:$B$41,MATCH($E$16,'EU Values'!$A$3:$A$41,0)),0)+IFERROR($F$17*INDEX('EU Values'!$B$3:$B$41,MATCH($E$17,'EU Values'!$A$3:$A$41,0)),0)+IFERROR($F$18*INDEX('EU Values'!$B$3:$B$41,MATCH($E$18,'EU Values'!$A$3:$A$41,0)),0)+IFERROR($F$19*INDEX('EU Values'!$B$3:$B$41,MATCH($E$19,'EU Values'!$A$3:$A$41,0)),0)))</f>
        <v>0</v>
      </c>
      <c r="G22" s="2"/>
      <c r="H22" s="116" t="s">
        <v>26</v>
      </c>
      <c r="I22" s="117"/>
      <c r="J22" s="117"/>
      <c r="K22" s="117"/>
      <c r="L22" s="117"/>
      <c r="M22" s="117"/>
      <c r="N22" s="118"/>
      <c r="O22" s="5"/>
    </row>
    <row r="23" spans="1:16" x14ac:dyDescent="0.3">
      <c r="A23" s="2"/>
      <c r="B23" s="17"/>
      <c r="C23" s="2"/>
      <c r="D23" s="5"/>
      <c r="E23" s="2"/>
      <c r="F23" s="2"/>
      <c r="G23" s="6"/>
      <c r="H23" s="6"/>
      <c r="I23" s="6"/>
      <c r="J23" s="6"/>
      <c r="K23" s="6"/>
      <c r="L23" s="6"/>
      <c r="M23" s="6"/>
      <c r="N23" s="6"/>
      <c r="O23" s="6"/>
    </row>
    <row r="24" spans="1:16" x14ac:dyDescent="0.3">
      <c r="A24" s="2"/>
      <c r="B24" s="17"/>
      <c r="C24" s="33" t="s">
        <v>27</v>
      </c>
      <c r="D24" s="33" t="s">
        <v>28</v>
      </c>
      <c r="E24" s="33" t="s">
        <v>29</v>
      </c>
      <c r="F24" s="33" t="s">
        <v>28</v>
      </c>
      <c r="G24" s="2"/>
      <c r="H24" s="25" t="s">
        <v>13</v>
      </c>
      <c r="I24" s="25"/>
      <c r="J24" s="25"/>
      <c r="K24" s="25"/>
      <c r="L24" s="25"/>
      <c r="M24" s="25"/>
      <c r="N24" s="25"/>
      <c r="O24" s="3"/>
    </row>
    <row r="25" spans="1:16" x14ac:dyDescent="0.3">
      <c r="A25" s="2"/>
      <c r="B25" s="18" t="s">
        <v>30</v>
      </c>
      <c r="C25" s="22"/>
      <c r="D25" s="8" t="s">
        <v>31</v>
      </c>
      <c r="E25" s="22"/>
      <c r="F25" s="8" t="s">
        <v>31</v>
      </c>
      <c r="G25" s="2"/>
      <c r="H25" s="107" t="s">
        <v>32</v>
      </c>
      <c r="I25" s="108"/>
      <c r="J25" s="108"/>
      <c r="K25" s="108"/>
      <c r="L25" s="108"/>
      <c r="M25" s="108"/>
      <c r="N25" s="109"/>
      <c r="O25" s="5"/>
    </row>
    <row r="26" spans="1:16" x14ac:dyDescent="0.3">
      <c r="A26" s="2"/>
      <c r="B26" s="15" t="s">
        <v>33</v>
      </c>
      <c r="C26" s="22"/>
      <c r="D26" s="8" t="s">
        <v>34</v>
      </c>
      <c r="E26" s="24" t="str">
        <f>IFERROR(INDEX('EU Values'!$B$45:$C$45,1,MATCH($C$7,'EU Values'!$B$44:$C$44,0)),"-")</f>
        <v>-</v>
      </c>
      <c r="F26" s="8" t="s">
        <v>34</v>
      </c>
      <c r="G26" s="2"/>
      <c r="H26" s="107" t="s">
        <v>35</v>
      </c>
      <c r="I26" s="108"/>
      <c r="J26" s="108"/>
      <c r="K26" s="108"/>
      <c r="L26" s="108"/>
      <c r="M26" s="108"/>
      <c r="N26" s="109"/>
      <c r="O26" s="5"/>
    </row>
    <row r="27" spans="1:16" x14ac:dyDescent="0.3">
      <c r="A27" s="2"/>
      <c r="B27" s="15" t="s">
        <v>36</v>
      </c>
      <c r="C27" s="22"/>
      <c r="D27" s="8" t="s">
        <v>34</v>
      </c>
      <c r="E27" s="24" t="str">
        <f>IFERROR(INDEX('EU Values'!$B$46:$C$46,1,MATCH($C$7,'EU Values'!$B$44:$C$44,0)),"-")</f>
        <v>-</v>
      </c>
      <c r="F27" s="8" t="s">
        <v>34</v>
      </c>
      <c r="G27" s="2"/>
      <c r="H27" s="107" t="s">
        <v>37</v>
      </c>
      <c r="I27" s="108"/>
      <c r="J27" s="108"/>
      <c r="K27" s="108"/>
      <c r="L27" s="108"/>
      <c r="M27" s="108"/>
      <c r="N27" s="109"/>
      <c r="O27" s="5"/>
    </row>
    <row r="28" spans="1:16" ht="17.25" x14ac:dyDescent="0.3">
      <c r="A28" s="2"/>
      <c r="B28" s="15" t="s">
        <v>38</v>
      </c>
      <c r="C28" s="22"/>
      <c r="D28" s="8" t="s">
        <v>39</v>
      </c>
      <c r="E28" s="24" t="str">
        <f>IFERROR(INDEX('EU Values'!$B$47:$C$47,1,MATCH($C$7,'EU Values'!$B$44:$C$44,0)),"-")</f>
        <v>-</v>
      </c>
      <c r="F28" s="8" t="s">
        <v>39</v>
      </c>
      <c r="G28" s="2"/>
      <c r="H28" s="113" t="s">
        <v>40</v>
      </c>
      <c r="I28" s="114"/>
      <c r="J28" s="114"/>
      <c r="K28" s="114"/>
      <c r="L28" s="114"/>
      <c r="M28" s="114"/>
      <c r="N28" s="115"/>
      <c r="O28" s="5"/>
      <c r="P28" s="48"/>
    </row>
    <row r="29" spans="1:16" ht="17.25" x14ac:dyDescent="0.3">
      <c r="A29" s="2"/>
      <c r="B29" s="15" t="s">
        <v>41</v>
      </c>
      <c r="C29" s="22"/>
      <c r="D29" s="8" t="s">
        <v>39</v>
      </c>
      <c r="E29" s="24" t="str">
        <f>IFERROR(INDEX('EU Values'!$B$48:$C$48,1,MATCH($C$7,'EU Values'!$B$44:$C$44,0)),"-")</f>
        <v>-</v>
      </c>
      <c r="F29" s="8" t="s">
        <v>39</v>
      </c>
      <c r="G29" s="2"/>
      <c r="H29" s="113" t="s">
        <v>42</v>
      </c>
      <c r="I29" s="114"/>
      <c r="J29" s="114"/>
      <c r="K29" s="114"/>
      <c r="L29" s="114"/>
      <c r="M29" s="114"/>
      <c r="N29" s="115"/>
      <c r="O29" s="5"/>
      <c r="P29" s="48"/>
    </row>
    <row r="30" spans="1:16" ht="17.25" x14ac:dyDescent="0.3">
      <c r="A30" s="2"/>
      <c r="B30" s="15" t="s">
        <v>43</v>
      </c>
      <c r="C30" s="22"/>
      <c r="D30" s="8" t="s">
        <v>39</v>
      </c>
      <c r="E30" s="24" t="str">
        <f>IFERROR(INDEX('EU Values'!$B$53:$D$54,MATCH($C$7,'EU Values'!$A$53:$A$54,0),MATCH($C$6,'EU Values'!$B$52:$D$52,0)),"-")</f>
        <v>-</v>
      </c>
      <c r="F30" s="8" t="s">
        <v>39</v>
      </c>
      <c r="G30" s="2"/>
      <c r="H30" s="113" t="s">
        <v>44</v>
      </c>
      <c r="I30" s="114"/>
      <c r="J30" s="114"/>
      <c r="K30" s="114"/>
      <c r="L30" s="114"/>
      <c r="M30" s="114"/>
      <c r="N30" s="115"/>
      <c r="O30" s="5"/>
    </row>
    <row r="31" spans="1:16" ht="17.25" x14ac:dyDescent="0.3">
      <c r="A31" s="2"/>
      <c r="B31" s="15" t="s">
        <v>45</v>
      </c>
      <c r="C31" s="22"/>
      <c r="D31" s="8" t="s">
        <v>39</v>
      </c>
      <c r="E31" s="24" t="str">
        <f>IFERROR(INDEX('EU Values'!$B$49:$C$49,1,MATCH($C$7,'EU Values'!$B$44:$C$44,0)),"-")</f>
        <v>-</v>
      </c>
      <c r="F31" s="8" t="s">
        <v>39</v>
      </c>
      <c r="G31" s="2"/>
      <c r="H31" s="116" t="s">
        <v>46</v>
      </c>
      <c r="I31" s="117"/>
      <c r="J31" s="117"/>
      <c r="K31" s="117"/>
      <c r="L31" s="117"/>
      <c r="M31" s="117"/>
      <c r="N31" s="118"/>
      <c r="O31" s="5"/>
    </row>
    <row r="32" spans="1:16" x14ac:dyDescent="0.3">
      <c r="A32" s="2"/>
      <c r="B32" s="2"/>
      <c r="C32" s="2"/>
      <c r="D32" s="2"/>
      <c r="E32" s="2"/>
      <c r="F32" s="2"/>
      <c r="G32" s="2"/>
      <c r="H32" s="2"/>
      <c r="I32" s="2"/>
      <c r="J32" s="2"/>
      <c r="K32" s="2"/>
      <c r="L32" s="2"/>
      <c r="M32" s="2"/>
      <c r="N32" s="2"/>
      <c r="O32" s="2"/>
    </row>
    <row r="33" spans="1:15" ht="19.5" x14ac:dyDescent="0.3">
      <c r="A33" s="2"/>
      <c r="B33" s="110" t="s">
        <v>47</v>
      </c>
      <c r="C33" s="110"/>
      <c r="D33" s="110"/>
      <c r="E33" s="110"/>
      <c r="F33" s="110"/>
      <c r="G33" s="110"/>
      <c r="H33" s="1"/>
      <c r="I33" s="1"/>
      <c r="J33" s="1"/>
      <c r="K33" s="1"/>
      <c r="L33" s="1"/>
      <c r="M33" s="1"/>
      <c r="N33" s="1"/>
      <c r="O33" s="1"/>
    </row>
    <row r="34" spans="1:15" x14ac:dyDescent="0.3">
      <c r="A34" s="2"/>
      <c r="B34" s="2"/>
      <c r="C34" s="2"/>
      <c r="D34" s="5"/>
      <c r="E34" s="2"/>
      <c r="F34" s="2"/>
      <c r="G34" s="6"/>
      <c r="H34" s="6"/>
      <c r="I34" s="6"/>
      <c r="J34" s="6"/>
      <c r="K34" s="6"/>
      <c r="L34" s="6"/>
      <c r="M34" s="6"/>
      <c r="N34" s="6"/>
      <c r="O34" s="6"/>
    </row>
    <row r="35" spans="1:15" x14ac:dyDescent="0.3">
      <c r="A35" s="2"/>
      <c r="B35" s="2"/>
      <c r="C35" s="2"/>
      <c r="D35" s="5"/>
      <c r="E35" s="2"/>
      <c r="F35" s="2"/>
      <c r="G35" s="6"/>
      <c r="H35" s="6"/>
      <c r="I35" s="6"/>
      <c r="J35" s="6"/>
      <c r="K35" s="6"/>
      <c r="L35" s="6"/>
      <c r="M35" s="6"/>
      <c r="N35" s="6"/>
      <c r="O35" s="6"/>
    </row>
    <row r="36" spans="1:15" ht="16.5" x14ac:dyDescent="0.3">
      <c r="A36" s="2"/>
      <c r="B36" s="112" t="s">
        <v>48</v>
      </c>
      <c r="C36" s="112"/>
      <c r="D36" s="112"/>
      <c r="E36" s="112"/>
      <c r="F36" s="112"/>
      <c r="G36" s="112"/>
      <c r="H36" s="6"/>
      <c r="I36" s="6"/>
      <c r="J36" s="6"/>
      <c r="K36" s="6"/>
      <c r="L36" s="6"/>
      <c r="M36" s="6"/>
      <c r="N36" s="6"/>
      <c r="O36" s="6"/>
    </row>
    <row r="37" spans="1:15" x14ac:dyDescent="0.3">
      <c r="A37" s="2"/>
      <c r="B37" s="2"/>
      <c r="C37" s="2"/>
      <c r="D37" s="5"/>
      <c r="E37" s="2"/>
      <c r="F37" s="2"/>
      <c r="G37" s="6"/>
      <c r="H37" s="6"/>
      <c r="I37" s="6"/>
      <c r="J37" s="6"/>
      <c r="K37" s="6"/>
      <c r="L37" s="6"/>
      <c r="M37" s="6"/>
      <c r="N37" s="6"/>
      <c r="O37" s="6"/>
    </row>
    <row r="38" spans="1:15" x14ac:dyDescent="0.3">
      <c r="A38" s="2"/>
      <c r="B38" s="2"/>
      <c r="C38" s="2"/>
      <c r="D38" s="5"/>
      <c r="E38" s="2"/>
      <c r="F38" s="2"/>
      <c r="G38" s="6"/>
      <c r="H38" s="6"/>
      <c r="I38" s="6"/>
      <c r="J38" s="6"/>
      <c r="K38" s="6"/>
      <c r="L38" s="6"/>
      <c r="M38" s="6"/>
      <c r="N38" s="6"/>
      <c r="O38" s="6"/>
    </row>
    <row r="39" spans="1:15" ht="16.5" x14ac:dyDescent="0.3">
      <c r="A39" s="2"/>
      <c r="B39" s="112" t="s">
        <v>49</v>
      </c>
      <c r="C39" s="112"/>
      <c r="D39" s="112"/>
      <c r="E39" s="112"/>
      <c r="F39" s="112"/>
      <c r="G39" s="112"/>
      <c r="H39" s="6"/>
      <c r="I39" s="6"/>
      <c r="J39" s="6"/>
      <c r="K39" s="6"/>
      <c r="L39" s="6"/>
      <c r="M39" s="6"/>
      <c r="N39" s="6"/>
      <c r="O39" s="6"/>
    </row>
    <row r="40" spans="1:15" x14ac:dyDescent="0.3">
      <c r="A40" s="2"/>
      <c r="B40" s="2"/>
      <c r="C40" s="2"/>
      <c r="D40" s="5"/>
      <c r="E40" s="2"/>
      <c r="F40" s="2"/>
      <c r="G40" s="6"/>
      <c r="H40" s="6"/>
      <c r="I40" s="6"/>
      <c r="J40" s="6"/>
      <c r="K40" s="6"/>
      <c r="L40" s="6"/>
      <c r="M40" s="6"/>
      <c r="N40" s="6"/>
      <c r="O40" s="6"/>
    </row>
    <row r="41" spans="1:15" x14ac:dyDescent="0.3">
      <c r="A41" s="2"/>
      <c r="B41" s="2"/>
      <c r="C41" s="2"/>
      <c r="D41" s="5"/>
      <c r="E41" s="2"/>
      <c r="F41" s="2"/>
      <c r="G41" s="6"/>
      <c r="H41" s="6"/>
      <c r="I41" s="6"/>
      <c r="J41" s="6"/>
      <c r="K41" s="6"/>
      <c r="L41" s="6"/>
      <c r="M41" s="6"/>
      <c r="N41" s="6"/>
      <c r="O41" s="6"/>
    </row>
    <row r="42" spans="1:15" ht="16.5" x14ac:dyDescent="0.3">
      <c r="A42" s="2"/>
      <c r="B42" s="112" t="s">
        <v>50</v>
      </c>
      <c r="C42" s="112"/>
      <c r="D42" s="112"/>
      <c r="E42" s="112"/>
      <c r="F42" s="112"/>
      <c r="G42" s="112"/>
      <c r="H42" s="6"/>
      <c r="I42" s="6"/>
      <c r="J42" s="6"/>
      <c r="K42" s="6"/>
      <c r="L42" s="6"/>
      <c r="M42" s="26"/>
      <c r="N42" s="6"/>
      <c r="O42" s="6"/>
    </row>
    <row r="43" spans="1:15" x14ac:dyDescent="0.3">
      <c r="A43" s="2"/>
      <c r="B43" s="2"/>
      <c r="C43" s="2"/>
      <c r="D43" s="5"/>
      <c r="E43" s="2"/>
      <c r="F43" s="2"/>
      <c r="G43" s="6"/>
      <c r="H43" s="6"/>
      <c r="I43" s="6"/>
      <c r="J43" s="6"/>
      <c r="K43" s="6"/>
      <c r="L43" s="6"/>
      <c r="M43" s="6"/>
      <c r="N43" s="6"/>
      <c r="O43" s="6"/>
    </row>
    <row r="44" spans="1:15" x14ac:dyDescent="0.3">
      <c r="A44" s="2"/>
      <c r="B44" s="2"/>
      <c r="C44" s="2"/>
      <c r="D44" s="5"/>
      <c r="E44" s="2"/>
      <c r="F44" s="2"/>
      <c r="G44" s="6"/>
      <c r="H44" s="6"/>
      <c r="I44" s="6"/>
      <c r="J44" s="6"/>
      <c r="K44" s="6"/>
      <c r="L44" s="6"/>
      <c r="M44" s="6"/>
      <c r="N44" s="6"/>
      <c r="O44" s="6"/>
    </row>
    <row r="45" spans="1:15" ht="18" x14ac:dyDescent="0.3">
      <c r="A45" s="2"/>
      <c r="B45" s="112" t="s">
        <v>51</v>
      </c>
      <c r="C45" s="112"/>
      <c r="D45" s="112"/>
      <c r="E45" s="112"/>
      <c r="F45" s="112"/>
      <c r="G45" s="112"/>
      <c r="H45" s="6"/>
      <c r="I45" s="6"/>
      <c r="J45" s="6"/>
      <c r="K45" s="6"/>
      <c r="L45" s="6"/>
      <c r="M45" s="26"/>
      <c r="N45" s="6"/>
      <c r="O45" s="6"/>
    </row>
    <row r="46" spans="1:15" x14ac:dyDescent="0.3">
      <c r="A46" s="2"/>
      <c r="B46" s="2"/>
      <c r="C46" s="2"/>
      <c r="D46" s="5"/>
      <c r="E46" s="2"/>
      <c r="F46" s="2"/>
      <c r="G46" s="6"/>
      <c r="H46" s="6"/>
      <c r="I46" s="6"/>
      <c r="J46" s="6"/>
      <c r="K46" s="6"/>
      <c r="L46" s="6"/>
      <c r="M46" s="6"/>
      <c r="N46" s="6"/>
      <c r="O46" s="6"/>
    </row>
    <row r="47" spans="1:15" x14ac:dyDescent="0.3">
      <c r="A47" s="2"/>
      <c r="B47" s="2"/>
      <c r="C47" s="2"/>
      <c r="D47" s="5"/>
      <c r="E47" s="2"/>
      <c r="F47" s="2"/>
      <c r="G47" s="6"/>
      <c r="H47" s="6"/>
      <c r="I47" s="6"/>
      <c r="J47" s="6"/>
      <c r="K47" s="6"/>
      <c r="L47" s="6"/>
      <c r="M47" s="6"/>
      <c r="N47" s="6"/>
      <c r="O47" s="6"/>
    </row>
    <row r="48" spans="1:15" ht="19.5" x14ac:dyDescent="0.3">
      <c r="A48" s="2"/>
      <c r="B48" s="110" t="s">
        <v>52</v>
      </c>
      <c r="C48" s="110"/>
      <c r="D48" s="110"/>
      <c r="E48" s="110"/>
      <c r="F48" s="110"/>
      <c r="G48" s="110"/>
      <c r="H48" s="6"/>
      <c r="I48" s="6"/>
      <c r="J48" s="6"/>
      <c r="K48" s="6"/>
      <c r="L48" s="6"/>
      <c r="M48" s="6"/>
      <c r="N48" s="6"/>
      <c r="O48" s="6"/>
    </row>
    <row r="49" spans="1:15" x14ac:dyDescent="0.3">
      <c r="A49" s="2"/>
      <c r="B49" s="2"/>
      <c r="C49" s="2"/>
      <c r="D49" s="5"/>
      <c r="E49" s="2"/>
      <c r="F49" s="2"/>
      <c r="G49" s="6"/>
      <c r="H49" s="6"/>
      <c r="I49" s="6"/>
      <c r="J49" s="6"/>
      <c r="K49" s="6"/>
      <c r="L49" s="6"/>
      <c r="M49" s="6"/>
      <c r="N49" s="6"/>
      <c r="O49" s="6"/>
    </row>
    <row r="50" spans="1:15" x14ac:dyDescent="0.3">
      <c r="A50" s="2"/>
      <c r="B50" s="2"/>
      <c r="C50" s="33" t="s">
        <v>27</v>
      </c>
      <c r="D50" s="33" t="s">
        <v>28</v>
      </c>
      <c r="E50" s="33" t="s">
        <v>29</v>
      </c>
      <c r="F50" s="33" t="s">
        <v>28</v>
      </c>
      <c r="G50" s="6"/>
      <c r="H50" s="25" t="s">
        <v>13</v>
      </c>
      <c r="I50" s="25"/>
      <c r="J50" s="25"/>
      <c r="K50" s="25"/>
      <c r="L50" s="25"/>
      <c r="M50" s="25"/>
      <c r="N50" s="25"/>
      <c r="O50" s="6"/>
    </row>
    <row r="51" spans="1:15" ht="25.5" customHeight="1" x14ac:dyDescent="0.3">
      <c r="A51" s="2"/>
      <c r="B51" s="4" t="s">
        <v>53</v>
      </c>
      <c r="C51" s="28" t="str">
        <f>IFERROR(C25*((C26*C30+C27)*1/C28-(C26*C30+C27)*1/C29)*C31,"insufficient data")</f>
        <v>insufficient data</v>
      </c>
      <c r="D51" s="29" t="s">
        <v>54</v>
      </c>
      <c r="E51" s="28" t="str">
        <f>IFERROR(E25*(E26+E27)*(1/E28-1/E29)*E30*E31,"insufficient data")</f>
        <v>insufficient data</v>
      </c>
      <c r="F51" s="29" t="s">
        <v>54</v>
      </c>
      <c r="G51" s="2"/>
      <c r="H51" s="107" t="s">
        <v>55</v>
      </c>
      <c r="I51" s="108"/>
      <c r="J51" s="108"/>
      <c r="K51" s="108"/>
      <c r="L51" s="108"/>
      <c r="M51" s="108"/>
      <c r="N51" s="109"/>
      <c r="O51" s="6"/>
    </row>
    <row r="52" spans="1:15" x14ac:dyDescent="0.3">
      <c r="A52" s="2"/>
      <c r="B52" s="4" t="s">
        <v>56</v>
      </c>
      <c r="C52" s="28" t="str">
        <f>IFERROR(C25*((C26*C30+C27)*1/C28-(C26*C30+C27)*1/C29)*C31,"insufficient data")</f>
        <v>insufficient data</v>
      </c>
      <c r="D52" s="29" t="s">
        <v>54</v>
      </c>
      <c r="E52" s="28" t="str">
        <f>IFERROR(E25*(E26+E27)*(1/E28-1/E29)*E30*E31,"insufficient data")</f>
        <v>insufficient data</v>
      </c>
      <c r="F52" s="29" t="s">
        <v>54</v>
      </c>
      <c r="G52" s="2"/>
      <c r="H52" s="107" t="s">
        <v>57</v>
      </c>
      <c r="I52" s="108"/>
      <c r="J52" s="108"/>
      <c r="K52" s="108"/>
      <c r="L52" s="108"/>
      <c r="M52" s="108"/>
      <c r="N52" s="109"/>
      <c r="O52" s="6"/>
    </row>
    <row r="53" spans="1:15" ht="25.5" customHeight="1" x14ac:dyDescent="0.3">
      <c r="A53" s="2"/>
      <c r="B53" s="4" t="s">
        <v>58</v>
      </c>
      <c r="C53" s="28" t="str">
        <f>IFERROR((C25*(C26+C27)*C30*C31*1/C28)*$D$21-(C25*(C26+C27)*C30*C31*1/C29)*$F$21,"insufficient data")</f>
        <v>insufficient data</v>
      </c>
      <c r="D53" s="29" t="s">
        <v>54</v>
      </c>
      <c r="E53" s="28" t="str">
        <f>IFERROR((E25*(E26+E27)*E30*E31*1/E28)*$D$21-(E25*(E26+E27)*E30*E31*1/E29)*$F$21,"insufficient data")</f>
        <v>insufficient data</v>
      </c>
      <c r="F53" s="29" t="s">
        <v>54</v>
      </c>
      <c r="G53" s="2"/>
      <c r="H53" s="107" t="s">
        <v>59</v>
      </c>
      <c r="I53" s="108"/>
      <c r="J53" s="108"/>
      <c r="K53" s="108"/>
      <c r="L53" s="108"/>
      <c r="M53" s="108"/>
      <c r="N53" s="109"/>
      <c r="O53" s="6"/>
    </row>
    <row r="54" spans="1:15" x14ac:dyDescent="0.3">
      <c r="A54" s="2"/>
      <c r="B54" s="4" t="s">
        <v>60</v>
      </c>
      <c r="C54" s="28" t="str">
        <f>IFERROR(((C25*(C26+C27)*C30*C31*1/C28)*$D$22-(C25*(C26+C27)*C30*C31*1/C29)*$F$22)/10^6,"insufficient data")</f>
        <v>insufficient data</v>
      </c>
      <c r="D54" s="29" t="s">
        <v>61</v>
      </c>
      <c r="E54" s="28" t="str">
        <f>IFERROR(((E25*(E26+E27)*E30*E31*1/E28)*$D$22-(E25*(E26+E27)*E30*E31*1/E29)*$F$22)/10^6,"insufficient data")</f>
        <v>insufficient data</v>
      </c>
      <c r="F54" s="29" t="s">
        <v>61</v>
      </c>
      <c r="G54" s="2"/>
      <c r="H54" s="107" t="s">
        <v>62</v>
      </c>
      <c r="I54" s="108"/>
      <c r="J54" s="108"/>
      <c r="K54" s="108"/>
      <c r="L54" s="108"/>
      <c r="M54" s="108"/>
      <c r="N54" s="109"/>
      <c r="O54" s="6"/>
    </row>
    <row r="55" spans="1:15" x14ac:dyDescent="0.3">
      <c r="A55" s="2"/>
      <c r="B55" s="2"/>
      <c r="C55" s="2"/>
      <c r="D55" s="5"/>
      <c r="E55" s="2"/>
      <c r="F55" s="2"/>
      <c r="G55" s="6"/>
      <c r="H55" s="6"/>
      <c r="I55" s="6"/>
      <c r="J55" s="6"/>
      <c r="K55" s="6"/>
      <c r="L55" s="6"/>
      <c r="M55" s="6"/>
      <c r="N55" s="6"/>
      <c r="O55" s="6"/>
    </row>
    <row r="56" spans="1:15" ht="19.5" x14ac:dyDescent="0.3">
      <c r="A56" s="2"/>
      <c r="B56" s="110" t="s">
        <v>63</v>
      </c>
      <c r="C56" s="110"/>
      <c r="D56" s="110"/>
      <c r="E56" s="110"/>
      <c r="F56" s="110"/>
      <c r="G56" s="110"/>
      <c r="H56" s="6"/>
      <c r="I56" s="6"/>
      <c r="J56" s="6"/>
      <c r="K56" s="6"/>
      <c r="L56" s="6"/>
      <c r="M56" s="6"/>
      <c r="N56" s="6"/>
      <c r="O56" s="6"/>
    </row>
    <row r="57" spans="1:15" x14ac:dyDescent="0.3">
      <c r="A57" s="2"/>
      <c r="B57" s="2"/>
      <c r="C57" s="2"/>
      <c r="D57" s="2"/>
      <c r="E57" s="2"/>
      <c r="F57" s="2"/>
      <c r="G57" s="2"/>
      <c r="H57" s="2"/>
      <c r="I57" s="2"/>
      <c r="J57" s="2"/>
      <c r="K57" s="2"/>
      <c r="L57" s="2"/>
      <c r="M57" s="2"/>
      <c r="N57" s="2"/>
      <c r="O57" s="2"/>
    </row>
    <row r="58" spans="1:15" x14ac:dyDescent="0.3">
      <c r="A58" s="2"/>
      <c r="B58" s="2"/>
      <c r="C58" s="49" t="s">
        <v>64</v>
      </c>
      <c r="D58" s="2"/>
      <c r="E58" s="2"/>
      <c r="F58" s="2"/>
      <c r="G58" s="2"/>
      <c r="H58" s="2"/>
      <c r="I58" s="2"/>
      <c r="J58" s="2"/>
      <c r="K58" s="2"/>
      <c r="L58" s="2"/>
      <c r="M58" s="2"/>
      <c r="N58" s="2"/>
      <c r="O58" s="2"/>
    </row>
    <row r="59" spans="1:15" x14ac:dyDescent="0.3">
      <c r="A59" s="2"/>
      <c r="B59" s="2"/>
      <c r="C59" s="2"/>
      <c r="D59" s="2"/>
      <c r="E59" s="2"/>
      <c r="F59" s="2"/>
      <c r="G59" s="2"/>
      <c r="H59" s="2"/>
      <c r="I59" s="2"/>
      <c r="J59" s="2"/>
      <c r="K59" s="2"/>
      <c r="L59" s="2"/>
      <c r="M59" s="2"/>
      <c r="N59" s="2"/>
      <c r="O59" s="2"/>
    </row>
    <row r="60" spans="1:15" x14ac:dyDescent="0.3">
      <c r="A60" s="2"/>
      <c r="B60" s="2"/>
      <c r="C60" s="63" t="s">
        <v>65</v>
      </c>
      <c r="D60" s="63"/>
      <c r="E60" s="64" t="s">
        <v>66</v>
      </c>
      <c r="F60" s="64"/>
      <c r="G60" s="65"/>
      <c r="H60" s="2"/>
      <c r="I60" s="50" t="s">
        <v>13</v>
      </c>
      <c r="J60" s="50"/>
      <c r="K60" s="50"/>
      <c r="L60" s="50"/>
      <c r="M60" s="50"/>
      <c r="N60" s="50"/>
      <c r="O60" s="50"/>
    </row>
    <row r="61" spans="1:15" x14ac:dyDescent="0.3">
      <c r="A61" s="2"/>
      <c r="B61" s="2"/>
      <c r="C61" s="111"/>
      <c r="D61" s="111"/>
      <c r="E61" s="51" t="s">
        <v>67</v>
      </c>
      <c r="F61" s="111" t="s">
        <v>68</v>
      </c>
      <c r="G61" s="111"/>
      <c r="H61" s="52"/>
      <c r="I61" s="97" t="s">
        <v>69</v>
      </c>
      <c r="J61" s="98"/>
      <c r="K61" s="98"/>
      <c r="L61" s="98"/>
      <c r="M61" s="98"/>
      <c r="N61" s="98"/>
      <c r="O61" s="99"/>
    </row>
    <row r="62" spans="1:15" ht="27.75" customHeight="1" x14ac:dyDescent="0.3">
      <c r="A62" s="2"/>
      <c r="B62" s="2"/>
      <c r="C62" s="53" t="s">
        <v>17</v>
      </c>
      <c r="D62" s="54"/>
      <c r="E62" s="55">
        <v>14.731</v>
      </c>
      <c r="F62" s="106">
        <v>14.731</v>
      </c>
      <c r="G62" s="70"/>
      <c r="H62" s="2"/>
      <c r="I62" s="100"/>
      <c r="J62" s="101"/>
      <c r="K62" s="101"/>
      <c r="L62" s="101"/>
      <c r="M62" s="101"/>
      <c r="N62" s="101"/>
      <c r="O62" s="102"/>
    </row>
    <row r="63" spans="1:15" ht="16.5" x14ac:dyDescent="0.3">
      <c r="A63" s="2"/>
      <c r="B63" s="2"/>
      <c r="C63" s="53" t="s">
        <v>70</v>
      </c>
      <c r="D63" s="54"/>
      <c r="E63" s="55">
        <v>9.2230000000000008</v>
      </c>
      <c r="F63" s="106">
        <v>8.6069999999999993</v>
      </c>
      <c r="G63" s="70"/>
      <c r="H63" s="2"/>
      <c r="I63" s="100"/>
      <c r="J63" s="101"/>
      <c r="K63" s="101"/>
      <c r="L63" s="101"/>
      <c r="M63" s="101"/>
      <c r="N63" s="101"/>
      <c r="O63" s="102"/>
    </row>
    <row r="64" spans="1:15" ht="16.5" x14ac:dyDescent="0.3">
      <c r="A64" s="2"/>
      <c r="B64" s="2"/>
      <c r="C64" s="43" t="s">
        <v>71</v>
      </c>
      <c r="D64" s="44"/>
      <c r="E64" s="55">
        <v>14.615</v>
      </c>
      <c r="F64" s="106">
        <v>12.993</v>
      </c>
      <c r="G64" s="70"/>
      <c r="H64" s="2"/>
      <c r="I64" s="100"/>
      <c r="J64" s="101"/>
      <c r="K64" s="101"/>
      <c r="L64" s="101"/>
      <c r="M64" s="101"/>
      <c r="N64" s="101"/>
      <c r="O64" s="102"/>
    </row>
    <row r="65" spans="1:15" ht="16.5" x14ac:dyDescent="0.3">
      <c r="A65" s="2"/>
      <c r="B65" s="2"/>
      <c r="C65" s="43" t="s">
        <v>72</v>
      </c>
      <c r="D65" s="44"/>
      <c r="E65" s="55">
        <v>15.286</v>
      </c>
      <c r="F65" s="68" t="s">
        <v>73</v>
      </c>
      <c r="G65" s="70"/>
      <c r="H65" s="2"/>
      <c r="I65" s="100"/>
      <c r="J65" s="101"/>
      <c r="K65" s="101"/>
      <c r="L65" s="101"/>
      <c r="M65" s="101"/>
      <c r="N65" s="101"/>
      <c r="O65" s="102"/>
    </row>
    <row r="66" spans="1:15" ht="16.5" x14ac:dyDescent="0.3">
      <c r="A66" s="2"/>
      <c r="B66" s="2"/>
      <c r="C66" s="43" t="s">
        <v>74</v>
      </c>
      <c r="D66" s="44"/>
      <c r="E66" s="55">
        <v>16.655000000000001</v>
      </c>
      <c r="F66" s="106">
        <v>15.898999999999999</v>
      </c>
      <c r="G66" s="70"/>
      <c r="H66" s="2"/>
      <c r="I66" s="100"/>
      <c r="J66" s="101"/>
      <c r="K66" s="101"/>
      <c r="L66" s="101"/>
      <c r="M66" s="101"/>
      <c r="N66" s="101"/>
      <c r="O66" s="102"/>
    </row>
    <row r="67" spans="1:15" ht="16.5" x14ac:dyDescent="0.3">
      <c r="A67" s="2"/>
      <c r="B67" s="2"/>
      <c r="C67" s="43" t="s">
        <v>75</v>
      </c>
      <c r="D67" s="44"/>
      <c r="E67" s="55">
        <v>15.785</v>
      </c>
      <c r="F67" s="106">
        <v>12.372</v>
      </c>
      <c r="G67" s="70"/>
      <c r="H67" s="2"/>
      <c r="I67" s="100"/>
      <c r="J67" s="101"/>
      <c r="K67" s="101"/>
      <c r="L67" s="101"/>
      <c r="M67" s="101"/>
      <c r="N67" s="101"/>
      <c r="O67" s="102"/>
    </row>
    <row r="68" spans="1:15" ht="16.5" x14ac:dyDescent="0.3">
      <c r="A68" s="2"/>
      <c r="B68" s="2"/>
      <c r="C68" s="53" t="s">
        <v>76</v>
      </c>
      <c r="D68" s="54"/>
      <c r="E68" s="55">
        <v>25.425999999999998</v>
      </c>
      <c r="F68" s="106">
        <v>20.001999999999999</v>
      </c>
      <c r="G68" s="70"/>
      <c r="H68" s="2"/>
      <c r="I68" s="103"/>
      <c r="J68" s="104"/>
      <c r="K68" s="104"/>
      <c r="L68" s="104"/>
      <c r="M68" s="104"/>
      <c r="N68" s="104"/>
      <c r="O68" s="105"/>
    </row>
    <row r="69" spans="1:15" x14ac:dyDescent="0.3">
      <c r="C69" s="63" t="s">
        <v>77</v>
      </c>
      <c r="D69" s="63"/>
      <c r="E69" s="64" t="s">
        <v>78</v>
      </c>
      <c r="F69" s="64"/>
      <c r="G69" s="65"/>
      <c r="H69" s="2"/>
      <c r="I69" s="2"/>
      <c r="J69" s="2"/>
      <c r="K69" s="2"/>
      <c r="L69" s="2"/>
      <c r="M69" s="2"/>
      <c r="N69" s="2"/>
      <c r="O69" s="2"/>
    </row>
    <row r="70" spans="1:15" ht="59.25" customHeight="1" x14ac:dyDescent="0.3">
      <c r="C70" s="66" t="s">
        <v>79</v>
      </c>
      <c r="D70" s="67"/>
      <c r="E70" s="91" t="s">
        <v>80</v>
      </c>
      <c r="F70" s="92"/>
      <c r="G70" s="93"/>
      <c r="H70" s="2"/>
      <c r="I70" s="94" t="s">
        <v>81</v>
      </c>
      <c r="J70" s="95"/>
      <c r="K70" s="95"/>
      <c r="L70" s="95"/>
      <c r="M70" s="95"/>
      <c r="N70" s="95"/>
      <c r="O70" s="96"/>
    </row>
    <row r="71" spans="1:15" x14ac:dyDescent="0.3">
      <c r="C71" s="63" t="s">
        <v>77</v>
      </c>
      <c r="D71" s="63"/>
      <c r="E71" s="64" t="s">
        <v>82</v>
      </c>
      <c r="F71" s="64"/>
      <c r="G71" s="65"/>
      <c r="H71" s="2"/>
      <c r="I71" s="2"/>
      <c r="J71" s="2"/>
      <c r="K71" s="2"/>
      <c r="L71" s="2"/>
      <c r="M71" s="2"/>
      <c r="N71" s="2"/>
      <c r="O71" s="2"/>
    </row>
    <row r="72" spans="1:15" ht="16.5" x14ac:dyDescent="0.3">
      <c r="C72" s="66" t="s">
        <v>17</v>
      </c>
      <c r="D72" s="67"/>
      <c r="E72" s="68" t="s">
        <v>83</v>
      </c>
      <c r="F72" s="74"/>
      <c r="G72" s="75"/>
      <c r="H72" s="2"/>
      <c r="I72" s="79" t="s">
        <v>84</v>
      </c>
      <c r="J72" s="80"/>
      <c r="K72" s="80"/>
      <c r="L72" s="80"/>
      <c r="M72" s="80"/>
      <c r="N72" s="80"/>
      <c r="O72" s="81"/>
    </row>
    <row r="73" spans="1:15" ht="16.5" x14ac:dyDescent="0.3">
      <c r="C73" s="43" t="s">
        <v>70</v>
      </c>
      <c r="D73" s="44"/>
      <c r="E73" s="68" t="s">
        <v>83</v>
      </c>
      <c r="F73" s="74"/>
      <c r="G73" s="75"/>
      <c r="H73" s="2"/>
      <c r="I73" s="82"/>
      <c r="J73" s="83"/>
      <c r="K73" s="83"/>
      <c r="L73" s="83"/>
      <c r="M73" s="83"/>
      <c r="N73" s="83"/>
      <c r="O73" s="84"/>
    </row>
    <row r="74" spans="1:15" ht="16.5" x14ac:dyDescent="0.3">
      <c r="C74" s="43" t="s">
        <v>71</v>
      </c>
      <c r="D74" s="44"/>
      <c r="E74" s="88" t="s">
        <v>85</v>
      </c>
      <c r="F74" s="89"/>
      <c r="G74" s="90"/>
      <c r="H74" s="2"/>
      <c r="I74" s="82"/>
      <c r="J74" s="83"/>
      <c r="K74" s="83"/>
      <c r="L74" s="83"/>
      <c r="M74" s="83"/>
      <c r="N74" s="83"/>
      <c r="O74" s="84"/>
    </row>
    <row r="75" spans="1:15" ht="16.5" x14ac:dyDescent="0.3">
      <c r="C75" s="43" t="s">
        <v>72</v>
      </c>
      <c r="D75" s="44"/>
      <c r="E75" s="88" t="s">
        <v>86</v>
      </c>
      <c r="F75" s="89"/>
      <c r="G75" s="90"/>
      <c r="H75" s="2"/>
      <c r="I75" s="82"/>
      <c r="J75" s="83"/>
      <c r="K75" s="83"/>
      <c r="L75" s="83"/>
      <c r="M75" s="83"/>
      <c r="N75" s="83"/>
      <c r="O75" s="84"/>
    </row>
    <row r="76" spans="1:15" ht="16.5" x14ac:dyDescent="0.3">
      <c r="C76" s="43" t="s">
        <v>74</v>
      </c>
      <c r="D76" s="44"/>
      <c r="E76" s="88" t="s">
        <v>87</v>
      </c>
      <c r="F76" s="89"/>
      <c r="G76" s="90"/>
      <c r="H76" s="2"/>
      <c r="I76" s="82"/>
      <c r="J76" s="83"/>
      <c r="K76" s="83"/>
      <c r="L76" s="83"/>
      <c r="M76" s="83"/>
      <c r="N76" s="83"/>
      <c r="O76" s="84"/>
    </row>
    <row r="77" spans="1:15" ht="16.5" x14ac:dyDescent="0.3">
      <c r="C77" s="43" t="s">
        <v>75</v>
      </c>
      <c r="D77" s="44"/>
      <c r="E77" s="88" t="s">
        <v>88</v>
      </c>
      <c r="F77" s="89"/>
      <c r="G77" s="90"/>
      <c r="H77" s="2"/>
      <c r="I77" s="82"/>
      <c r="J77" s="83"/>
      <c r="K77" s="83"/>
      <c r="L77" s="83"/>
      <c r="M77" s="83"/>
      <c r="N77" s="83"/>
      <c r="O77" s="84"/>
    </row>
    <row r="78" spans="1:15" ht="16.5" x14ac:dyDescent="0.3">
      <c r="C78" s="53" t="s">
        <v>76</v>
      </c>
      <c r="D78" s="54"/>
      <c r="E78" s="68" t="s">
        <v>89</v>
      </c>
      <c r="F78" s="74"/>
      <c r="G78" s="75"/>
      <c r="H78" s="2"/>
      <c r="I78" s="85"/>
      <c r="J78" s="86"/>
      <c r="K78" s="86"/>
      <c r="L78" s="86"/>
      <c r="M78" s="86"/>
      <c r="N78" s="86"/>
      <c r="O78" s="87"/>
    </row>
    <row r="79" spans="1:15" x14ac:dyDescent="0.3">
      <c r="C79" s="63" t="s">
        <v>90</v>
      </c>
      <c r="D79" s="63"/>
      <c r="E79" s="64" t="s">
        <v>91</v>
      </c>
      <c r="F79" s="64"/>
      <c r="G79" s="65"/>
      <c r="H79" s="2"/>
      <c r="I79" s="2"/>
      <c r="J79" s="2"/>
      <c r="K79" s="2"/>
      <c r="L79" s="2"/>
      <c r="M79" s="2"/>
      <c r="N79" s="2"/>
      <c r="O79" s="2"/>
    </row>
    <row r="80" spans="1:15" ht="16.5" x14ac:dyDescent="0.3">
      <c r="C80" s="66"/>
      <c r="D80" s="67"/>
      <c r="E80" s="68" t="s">
        <v>92</v>
      </c>
      <c r="F80" s="74"/>
      <c r="G80" s="75"/>
      <c r="H80" s="2"/>
      <c r="I80" s="76" t="s">
        <v>92</v>
      </c>
      <c r="J80" s="77"/>
      <c r="K80" s="77"/>
      <c r="L80" s="77"/>
      <c r="M80" s="77"/>
      <c r="N80" s="77"/>
      <c r="O80" s="78"/>
    </row>
    <row r="81" spans="3:15" x14ac:dyDescent="0.3">
      <c r="C81" s="63" t="s">
        <v>93</v>
      </c>
      <c r="D81" s="63"/>
      <c r="E81" s="64" t="s">
        <v>94</v>
      </c>
      <c r="F81" s="64"/>
      <c r="G81" s="65"/>
      <c r="H81" s="2"/>
      <c r="I81" s="2"/>
      <c r="J81" s="2"/>
      <c r="K81" s="2"/>
      <c r="L81" s="2"/>
      <c r="M81" s="2"/>
      <c r="N81" s="2"/>
      <c r="O81" s="2"/>
    </row>
    <row r="82" spans="3:15" ht="16.5" x14ac:dyDescent="0.3">
      <c r="C82" s="66" t="s">
        <v>95</v>
      </c>
      <c r="D82" s="67"/>
      <c r="E82" s="68" t="s">
        <v>139</v>
      </c>
      <c r="F82" s="69"/>
      <c r="G82" s="70"/>
      <c r="H82" s="2"/>
      <c r="I82" s="71" t="s">
        <v>96</v>
      </c>
      <c r="J82" s="72"/>
      <c r="K82" s="72"/>
      <c r="L82" s="72"/>
      <c r="M82" s="72"/>
      <c r="N82" s="72"/>
      <c r="O82" s="73"/>
    </row>
  </sheetData>
  <mergeCells count="66">
    <mergeCell ref="D1:M1"/>
    <mergeCell ref="D2:N2"/>
    <mergeCell ref="E5:N5"/>
    <mergeCell ref="H26:N26"/>
    <mergeCell ref="H27:N27"/>
    <mergeCell ref="B3:G3"/>
    <mergeCell ref="C9:F9"/>
    <mergeCell ref="H19:N19"/>
    <mergeCell ref="H21:N21"/>
    <mergeCell ref="H22:N22"/>
    <mergeCell ref="E6:N6"/>
    <mergeCell ref="H11:N18"/>
    <mergeCell ref="H28:N28"/>
    <mergeCell ref="H29:N29"/>
    <mergeCell ref="H31:N31"/>
    <mergeCell ref="H30:N30"/>
    <mergeCell ref="H25:N25"/>
    <mergeCell ref="C60:D60"/>
    <mergeCell ref="C61:D61"/>
    <mergeCell ref="B33:G33"/>
    <mergeCell ref="B36:G36"/>
    <mergeCell ref="B42:G42"/>
    <mergeCell ref="B45:G45"/>
    <mergeCell ref="B48:G48"/>
    <mergeCell ref="B39:G39"/>
    <mergeCell ref="E60:G60"/>
    <mergeCell ref="F61:G61"/>
    <mergeCell ref="H54:N54"/>
    <mergeCell ref="B56:G56"/>
    <mergeCell ref="H51:N51"/>
    <mergeCell ref="H52:N52"/>
    <mergeCell ref="H53:N53"/>
    <mergeCell ref="I61:O68"/>
    <mergeCell ref="F62:G62"/>
    <mergeCell ref="F63:G63"/>
    <mergeCell ref="F64:G64"/>
    <mergeCell ref="F65:G65"/>
    <mergeCell ref="F66:G66"/>
    <mergeCell ref="F67:G67"/>
    <mergeCell ref="F68:G68"/>
    <mergeCell ref="C69:D69"/>
    <mergeCell ref="E69:G69"/>
    <mergeCell ref="C70:D70"/>
    <mergeCell ref="E70:G70"/>
    <mergeCell ref="I70:O70"/>
    <mergeCell ref="C71:D71"/>
    <mergeCell ref="E71:G71"/>
    <mergeCell ref="C72:D72"/>
    <mergeCell ref="E72:G72"/>
    <mergeCell ref="I72:O78"/>
    <mergeCell ref="E73:G73"/>
    <mergeCell ref="E74:G74"/>
    <mergeCell ref="E75:G75"/>
    <mergeCell ref="E76:G76"/>
    <mergeCell ref="E77:G77"/>
    <mergeCell ref="E78:G78"/>
    <mergeCell ref="C79:D79"/>
    <mergeCell ref="E79:G79"/>
    <mergeCell ref="C80:D80"/>
    <mergeCell ref="E80:G80"/>
    <mergeCell ref="I80:O80"/>
    <mergeCell ref="C81:D81"/>
    <mergeCell ref="E81:G81"/>
    <mergeCell ref="C82:D82"/>
    <mergeCell ref="E82:G82"/>
    <mergeCell ref="I82:O82"/>
  </mergeCells>
  <conditionalFormatting sqref="D20 F20">
    <cfRule type="cellIs" dxfId="0" priority="1" operator="notEqual">
      <formula>1</formula>
    </cfRule>
  </conditionalFormatting>
  <dataValidations count="5">
    <dataValidation type="list" allowBlank="1" showInputMessage="1" showErrorMessage="1" sqref="C5" xr:uid="{00000000-0002-0000-0000-000000000000}">
      <formula1>"EU values, National values"</formula1>
    </dataValidation>
    <dataValidation type="decimal" allowBlank="1" showInputMessage="1" showErrorMessage="1" sqref="C31" xr:uid="{00000000-0002-0000-0000-000001000000}">
      <formula1>0</formula1>
      <formula2>1</formula2>
    </dataValidation>
    <dataValidation type="list" allowBlank="1" showInputMessage="1" showErrorMessage="1" sqref="C7" xr:uid="{00000000-0002-0000-0000-000003000000}">
      <formula1>sector</formula1>
    </dataValidation>
    <dataValidation type="list" allowBlank="1" showInputMessage="1" showErrorMessage="1" sqref="C6" xr:uid="{00000000-0002-0000-0000-000004000000}">
      <formula1>regions</formula1>
    </dataValidation>
    <dataValidation type="list" allowBlank="1" showInputMessage="1" showErrorMessage="1" sqref="C11:C19 E11:E19" xr:uid="{3A43DF37-7016-4C60-B6F9-88E29CDF305D}">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6"/>
  <sheetViews>
    <sheetView showGridLines="0" topLeftCell="A2" zoomScaleNormal="100" workbookViewId="0">
      <selection activeCell="A3" sqref="A3:A42"/>
    </sheetView>
  </sheetViews>
  <sheetFormatPr defaultColWidth="11.5546875" defaultRowHeight="15.75" x14ac:dyDescent="0.3"/>
  <cols>
    <col min="1" max="1" width="31.6640625" customWidth="1"/>
    <col min="2" max="3" width="16.44140625" customWidth="1"/>
    <col min="4" max="4" width="13" customWidth="1"/>
  </cols>
  <sheetData>
    <row r="1" spans="1:3" ht="27" x14ac:dyDescent="0.45">
      <c r="A1" s="9" t="s">
        <v>1</v>
      </c>
    </row>
    <row r="2" spans="1:3" ht="33" x14ac:dyDescent="0.35">
      <c r="A2" s="38" t="s">
        <v>97</v>
      </c>
      <c r="B2" s="39" t="s">
        <v>98</v>
      </c>
      <c r="C2" s="39" t="s">
        <v>99</v>
      </c>
    </row>
    <row r="3" spans="1:3" x14ac:dyDescent="0.3">
      <c r="A3" s="40" t="s">
        <v>149</v>
      </c>
      <c r="B3" s="41">
        <v>174.06400000000002</v>
      </c>
      <c r="C3" s="42">
        <v>1.2124941424158571</v>
      </c>
    </row>
    <row r="4" spans="1:3" x14ac:dyDescent="0.3">
      <c r="A4" s="40" t="s">
        <v>150</v>
      </c>
      <c r="B4" s="41">
        <v>201.26302860000001</v>
      </c>
      <c r="C4" s="42">
        <v>1.3394070911400542</v>
      </c>
    </row>
    <row r="5" spans="1:3" x14ac:dyDescent="0.3">
      <c r="A5" s="40" t="s">
        <v>18</v>
      </c>
      <c r="B5" s="41">
        <v>133.30000000000001</v>
      </c>
      <c r="C5" s="42">
        <v>2.2813398011843931</v>
      </c>
    </row>
    <row r="6" spans="1:3" x14ac:dyDescent="0.3">
      <c r="A6" s="40" t="s">
        <v>17</v>
      </c>
      <c r="B6" s="41">
        <v>209.9</v>
      </c>
      <c r="C6" s="42">
        <v>1.6631285859362606</v>
      </c>
    </row>
    <row r="7" spans="1:3" x14ac:dyDescent="0.3">
      <c r="A7" s="40" t="s">
        <v>14</v>
      </c>
      <c r="B7" s="41">
        <v>201.96</v>
      </c>
      <c r="C7" s="42">
        <v>1.006997626587018</v>
      </c>
    </row>
    <row r="8" spans="1:3" x14ac:dyDescent="0.3">
      <c r="A8" s="40" t="s">
        <v>100</v>
      </c>
      <c r="B8" s="41">
        <v>266.76000000000005</v>
      </c>
      <c r="C8" s="42">
        <v>1.1187108392053828</v>
      </c>
    </row>
    <row r="9" spans="1:3" x14ac:dyDescent="0.3">
      <c r="A9" s="40" t="s">
        <v>101</v>
      </c>
      <c r="B9" s="41">
        <v>249.48000000000002</v>
      </c>
      <c r="C9" s="42">
        <v>1.1187108392053828</v>
      </c>
    </row>
    <row r="10" spans="1:3" x14ac:dyDescent="0.3">
      <c r="A10" s="40" t="s">
        <v>102</v>
      </c>
      <c r="B10" s="41">
        <v>0</v>
      </c>
      <c r="C10" s="42">
        <v>1.0008121069200384</v>
      </c>
    </row>
    <row r="11" spans="1:3" x14ac:dyDescent="0.3">
      <c r="A11" s="40" t="s">
        <v>103</v>
      </c>
      <c r="B11" s="41">
        <v>0</v>
      </c>
      <c r="C11" s="42">
        <v>1.0008121069200384</v>
      </c>
    </row>
    <row r="12" spans="1:3" x14ac:dyDescent="0.3">
      <c r="A12" s="40" t="s">
        <v>104</v>
      </c>
      <c r="B12" s="41">
        <v>0</v>
      </c>
      <c r="C12" s="42">
        <v>1.0008121069200384</v>
      </c>
    </row>
    <row r="13" spans="1:3" x14ac:dyDescent="0.3">
      <c r="A13" s="40" t="s">
        <v>105</v>
      </c>
      <c r="B13" s="41">
        <v>0</v>
      </c>
      <c r="C13" s="42">
        <v>1.0320594242406544</v>
      </c>
    </row>
    <row r="14" spans="1:3" x14ac:dyDescent="0.3">
      <c r="A14" s="40" t="s">
        <v>15</v>
      </c>
      <c r="B14" s="41">
        <v>0</v>
      </c>
      <c r="C14" s="42">
        <v>1.0008121069200384</v>
      </c>
    </row>
    <row r="15" spans="1:3" x14ac:dyDescent="0.3">
      <c r="A15" s="40" t="s">
        <v>106</v>
      </c>
      <c r="B15" s="41">
        <v>0</v>
      </c>
      <c r="C15" s="42">
        <v>1.0008121069200384</v>
      </c>
    </row>
    <row r="16" spans="1:3" x14ac:dyDescent="0.3">
      <c r="A16" s="40" t="s">
        <v>107</v>
      </c>
      <c r="B16" s="41">
        <v>258.84000000000003</v>
      </c>
      <c r="C16" s="42">
        <v>1.1187108392053828</v>
      </c>
    </row>
    <row r="17" spans="1:3" x14ac:dyDescent="0.3">
      <c r="A17" s="40" t="s">
        <v>108</v>
      </c>
      <c r="B17" s="41">
        <v>227.16000000000003</v>
      </c>
      <c r="C17" s="42">
        <v>1.1187108392053828</v>
      </c>
    </row>
    <row r="18" spans="1:3" x14ac:dyDescent="0.3">
      <c r="A18" s="40" t="s">
        <v>109</v>
      </c>
      <c r="B18" s="41">
        <v>263.88000000000005</v>
      </c>
      <c r="C18" s="42">
        <v>1.1187108392053828</v>
      </c>
    </row>
    <row r="19" spans="1:3" x14ac:dyDescent="0.3">
      <c r="A19" s="40" t="s">
        <v>110</v>
      </c>
      <c r="B19" s="41">
        <v>231.12000000000003</v>
      </c>
      <c r="C19" s="42">
        <v>1.1187108392053828</v>
      </c>
    </row>
    <row r="20" spans="1:3" x14ac:dyDescent="0.3">
      <c r="A20" s="40" t="s">
        <v>111</v>
      </c>
      <c r="B20" s="41">
        <v>351.00000000000006</v>
      </c>
      <c r="C20" s="42">
        <v>1.1187108392053828</v>
      </c>
    </row>
    <row r="21" spans="1:3" x14ac:dyDescent="0.3">
      <c r="A21" s="40" t="s">
        <v>112</v>
      </c>
      <c r="B21" s="41">
        <v>207.36</v>
      </c>
      <c r="C21" s="42">
        <v>1.1187108392053828</v>
      </c>
    </row>
    <row r="22" spans="1:3" x14ac:dyDescent="0.3">
      <c r="A22" s="40" t="s">
        <v>113</v>
      </c>
      <c r="B22" s="41">
        <v>278.64000000000004</v>
      </c>
      <c r="C22" s="42">
        <v>1.1187108392053828</v>
      </c>
    </row>
    <row r="23" spans="1:3" x14ac:dyDescent="0.3">
      <c r="A23" s="40" t="s">
        <v>114</v>
      </c>
      <c r="B23" s="41">
        <v>263.88000000000005</v>
      </c>
      <c r="C23" s="42">
        <v>1.1187108392053828</v>
      </c>
    </row>
    <row r="24" spans="1:3" x14ac:dyDescent="0.3">
      <c r="A24" s="40" t="s">
        <v>115</v>
      </c>
      <c r="B24" s="41">
        <v>263.88000000000005</v>
      </c>
      <c r="C24" s="42">
        <v>1.1187108392053828</v>
      </c>
    </row>
    <row r="25" spans="1:3" x14ac:dyDescent="0.3">
      <c r="A25" s="40" t="s">
        <v>116</v>
      </c>
      <c r="B25" s="41">
        <v>353.88000000000005</v>
      </c>
      <c r="C25" s="42">
        <v>1.0023608529460037</v>
      </c>
    </row>
    <row r="26" spans="1:3" x14ac:dyDescent="0.3">
      <c r="A26" s="40" t="s">
        <v>117</v>
      </c>
      <c r="B26" s="41">
        <v>363.6</v>
      </c>
      <c r="C26" s="42">
        <v>1.0023608529460037</v>
      </c>
    </row>
    <row r="27" spans="1:3" x14ac:dyDescent="0.3">
      <c r="A27" s="40" t="s">
        <v>118</v>
      </c>
      <c r="B27" s="41">
        <v>0</v>
      </c>
      <c r="C27" s="42">
        <v>1.0008121069200384</v>
      </c>
    </row>
    <row r="28" spans="1:3" x14ac:dyDescent="0.3">
      <c r="A28" s="40" t="s">
        <v>119</v>
      </c>
      <c r="B28" s="41">
        <v>290.52000000000004</v>
      </c>
      <c r="C28" s="42">
        <v>1.0023608529460037</v>
      </c>
    </row>
    <row r="29" spans="1:3" x14ac:dyDescent="0.3">
      <c r="A29" s="40" t="s">
        <v>120</v>
      </c>
      <c r="B29" s="41">
        <v>385.20000000000005</v>
      </c>
      <c r="C29" s="42">
        <v>1.0023608529460037</v>
      </c>
    </row>
    <row r="30" spans="1:3" x14ac:dyDescent="0.3">
      <c r="A30" s="40" t="s">
        <v>121</v>
      </c>
      <c r="B30" s="41">
        <v>340.56000000000006</v>
      </c>
      <c r="C30" s="42">
        <v>1.0023608529460037</v>
      </c>
    </row>
    <row r="31" spans="1:3" x14ac:dyDescent="0.3">
      <c r="A31" s="40" t="s">
        <v>122</v>
      </c>
      <c r="B31" s="41">
        <v>351.00000000000006</v>
      </c>
      <c r="C31" s="42">
        <v>1.0023608529460037</v>
      </c>
    </row>
    <row r="32" spans="1:3" x14ac:dyDescent="0.3">
      <c r="A32" s="40" t="s">
        <v>123</v>
      </c>
      <c r="B32" s="41">
        <v>345.96000000000004</v>
      </c>
      <c r="C32" s="42">
        <v>1.0023608529460037</v>
      </c>
    </row>
    <row r="33" spans="1:3" x14ac:dyDescent="0.3">
      <c r="A33" s="40" t="s">
        <v>124</v>
      </c>
      <c r="B33" s="41">
        <v>340.56000000000006</v>
      </c>
      <c r="C33" s="42">
        <v>1.0023608529460037</v>
      </c>
    </row>
    <row r="34" spans="1:3" x14ac:dyDescent="0.3">
      <c r="A34" s="40" t="s">
        <v>125</v>
      </c>
      <c r="B34" s="41">
        <v>514.80000000000007</v>
      </c>
      <c r="C34" s="42">
        <v>1.0000437657748948</v>
      </c>
    </row>
    <row r="35" spans="1:3" x14ac:dyDescent="0.3">
      <c r="A35" s="40" t="s">
        <v>126</v>
      </c>
      <c r="B35" s="41">
        <v>936.00000000000011</v>
      </c>
      <c r="C35" s="42">
        <v>1.1020923472909578</v>
      </c>
    </row>
    <row r="36" spans="1:3" x14ac:dyDescent="0.3">
      <c r="A36" s="40" t="s">
        <v>127</v>
      </c>
      <c r="B36" s="41">
        <v>159.84</v>
      </c>
      <c r="C36" s="42">
        <v>1.1020923472909578</v>
      </c>
    </row>
    <row r="37" spans="1:3" x14ac:dyDescent="0.3">
      <c r="A37" s="40" t="s">
        <v>128</v>
      </c>
      <c r="B37" s="41">
        <v>655.20000000000005</v>
      </c>
      <c r="C37" s="42">
        <v>1.1020923472909578</v>
      </c>
    </row>
    <row r="38" spans="1:3" x14ac:dyDescent="0.3">
      <c r="A38" s="40" t="s">
        <v>129</v>
      </c>
      <c r="B38" s="41">
        <v>385.20000000000005</v>
      </c>
      <c r="C38" s="42">
        <v>0.99999999999999978</v>
      </c>
    </row>
    <row r="39" spans="1:3" x14ac:dyDescent="0.3">
      <c r="A39" s="62" t="s">
        <v>146</v>
      </c>
      <c r="B39" s="41">
        <f>B33</f>
        <v>340.56000000000006</v>
      </c>
      <c r="C39" s="42">
        <f>C33</f>
        <v>1.0023608529460037</v>
      </c>
    </row>
    <row r="40" spans="1:3" x14ac:dyDescent="0.3">
      <c r="A40" s="62" t="s">
        <v>148</v>
      </c>
      <c r="B40" s="41">
        <v>0</v>
      </c>
      <c r="C40" s="42">
        <v>1</v>
      </c>
    </row>
    <row r="41" spans="1:3" x14ac:dyDescent="0.3">
      <c r="A41" s="62" t="s">
        <v>147</v>
      </c>
      <c r="B41" s="41">
        <v>0</v>
      </c>
      <c r="C41" s="42">
        <v>1</v>
      </c>
    </row>
    <row r="42" spans="1:3" x14ac:dyDescent="0.3">
      <c r="A42" s="40" t="s">
        <v>130</v>
      </c>
      <c r="B42" s="41">
        <v>381.6</v>
      </c>
      <c r="C42" s="42">
        <v>0.99999999999999978</v>
      </c>
    </row>
    <row r="43" spans="1:3" ht="27" x14ac:dyDescent="0.45">
      <c r="A43" s="9" t="s">
        <v>131</v>
      </c>
    </row>
    <row r="44" spans="1:3" x14ac:dyDescent="0.3">
      <c r="A44" s="46"/>
      <c r="B44" s="47" t="s">
        <v>7</v>
      </c>
      <c r="C44" s="47" t="s">
        <v>132</v>
      </c>
    </row>
    <row r="45" spans="1:3" x14ac:dyDescent="0.3">
      <c r="A45" s="40" t="s">
        <v>33</v>
      </c>
      <c r="B45" s="40">
        <v>92.1</v>
      </c>
      <c r="C45" s="40">
        <v>106.9</v>
      </c>
    </row>
    <row r="46" spans="1:3" x14ac:dyDescent="0.3">
      <c r="A46" s="40" t="s">
        <v>36</v>
      </c>
      <c r="B46" s="40">
        <v>19.2</v>
      </c>
      <c r="C46" s="40">
        <v>18.100000000000001</v>
      </c>
    </row>
    <row r="47" spans="1:3" ht="17.25" x14ac:dyDescent="0.35">
      <c r="A47" s="40" t="s">
        <v>133</v>
      </c>
      <c r="B47" s="56">
        <v>0.88700000000000001</v>
      </c>
      <c r="C47" s="56">
        <v>0.94699999999999995</v>
      </c>
    </row>
    <row r="48" spans="1:3" ht="17.25" x14ac:dyDescent="0.35">
      <c r="A48" s="40" t="s">
        <v>134</v>
      </c>
      <c r="B48" s="56">
        <v>0.92</v>
      </c>
      <c r="C48" s="56">
        <v>0.92</v>
      </c>
    </row>
    <row r="49" spans="1:5" x14ac:dyDescent="0.3">
      <c r="A49" s="40" t="s">
        <v>135</v>
      </c>
      <c r="B49" s="40">
        <v>0.75</v>
      </c>
      <c r="C49" s="40">
        <v>1</v>
      </c>
    </row>
    <row r="52" spans="1:5" x14ac:dyDescent="0.3">
      <c r="A52" s="46" t="s">
        <v>136</v>
      </c>
      <c r="B52" s="46" t="s">
        <v>137</v>
      </c>
      <c r="C52" s="46" t="s">
        <v>4</v>
      </c>
      <c r="D52" s="46" t="s">
        <v>138</v>
      </c>
    </row>
    <row r="53" spans="1:5" x14ac:dyDescent="0.3">
      <c r="A53" s="40" t="s">
        <v>7</v>
      </c>
      <c r="B53" s="40">
        <v>1.21</v>
      </c>
      <c r="C53" s="40">
        <v>1</v>
      </c>
      <c r="D53" s="40">
        <v>0.76</v>
      </c>
    </row>
    <row r="54" spans="1:5" x14ac:dyDescent="0.3">
      <c r="A54" s="40" t="s">
        <v>132</v>
      </c>
      <c r="B54" s="40">
        <v>1.1599999999999999</v>
      </c>
      <c r="C54" s="40">
        <v>1</v>
      </c>
      <c r="D54" s="40">
        <v>0.7</v>
      </c>
    </row>
    <row r="56" spans="1:5" ht="17.25" x14ac:dyDescent="0.35">
      <c r="A56" s="57" t="s">
        <v>141</v>
      </c>
      <c r="E56" s="58"/>
    </row>
    <row r="57" spans="1:5" ht="31.5" x14ac:dyDescent="0.3">
      <c r="A57" s="59" t="s">
        <v>6</v>
      </c>
      <c r="B57" s="59" t="s">
        <v>142</v>
      </c>
      <c r="C57" s="59" t="s">
        <v>143</v>
      </c>
      <c r="D57" s="60" t="s">
        <v>144</v>
      </c>
    </row>
    <row r="58" spans="1:5" x14ac:dyDescent="0.3">
      <c r="A58" s="40" t="s">
        <v>7</v>
      </c>
      <c r="B58" s="40" t="s">
        <v>145</v>
      </c>
      <c r="C58" s="40" t="s">
        <v>146</v>
      </c>
      <c r="D58" s="61">
        <v>0.05</v>
      </c>
    </row>
    <row r="59" spans="1:5" x14ac:dyDescent="0.3">
      <c r="A59" s="40" t="s">
        <v>7</v>
      </c>
      <c r="B59" s="40" t="s">
        <v>145</v>
      </c>
      <c r="C59" s="40" t="s">
        <v>108</v>
      </c>
      <c r="D59" s="61">
        <v>0.02</v>
      </c>
    </row>
    <row r="60" spans="1:5" x14ac:dyDescent="0.3">
      <c r="A60" s="40" t="s">
        <v>7</v>
      </c>
      <c r="B60" s="40" t="s">
        <v>145</v>
      </c>
      <c r="C60" s="40" t="s">
        <v>100</v>
      </c>
      <c r="D60" s="61">
        <v>0.16</v>
      </c>
    </row>
    <row r="61" spans="1:5" x14ac:dyDescent="0.3">
      <c r="A61" s="40" t="s">
        <v>7</v>
      </c>
      <c r="B61" s="40" t="s">
        <v>145</v>
      </c>
      <c r="C61" s="40" t="s">
        <v>14</v>
      </c>
      <c r="D61" s="61">
        <v>0.37</v>
      </c>
    </row>
    <row r="62" spans="1:5" x14ac:dyDescent="0.3">
      <c r="A62" s="40" t="s">
        <v>7</v>
      </c>
      <c r="B62" s="40" t="s">
        <v>145</v>
      </c>
      <c r="C62" s="40" t="s">
        <v>15</v>
      </c>
      <c r="D62" s="61">
        <v>0.19</v>
      </c>
    </row>
    <row r="63" spans="1:5" x14ac:dyDescent="0.3">
      <c r="A63" s="40" t="s">
        <v>7</v>
      </c>
      <c r="B63" s="40" t="s">
        <v>145</v>
      </c>
      <c r="C63" s="40" t="s">
        <v>147</v>
      </c>
      <c r="D63" s="61">
        <v>0</v>
      </c>
    </row>
    <row r="64" spans="1:5" x14ac:dyDescent="0.3">
      <c r="A64" s="40" t="s">
        <v>7</v>
      </c>
      <c r="B64" s="40" t="s">
        <v>145</v>
      </c>
      <c r="C64" s="40" t="s">
        <v>17</v>
      </c>
      <c r="D64" s="61">
        <v>0.11</v>
      </c>
    </row>
    <row r="65" spans="1:4" x14ac:dyDescent="0.3">
      <c r="A65" s="40" t="s">
        <v>7</v>
      </c>
      <c r="B65" s="40" t="s">
        <v>145</v>
      </c>
      <c r="C65" s="40" t="s">
        <v>18</v>
      </c>
      <c r="D65" s="61">
        <v>0.09</v>
      </c>
    </row>
    <row r="66" spans="1:4" x14ac:dyDescent="0.3">
      <c r="A66" s="40" t="s">
        <v>7</v>
      </c>
      <c r="B66" s="40" t="s">
        <v>145</v>
      </c>
      <c r="C66" s="40" t="s">
        <v>148</v>
      </c>
      <c r="D66" s="61">
        <v>0.01</v>
      </c>
    </row>
    <row r="67" spans="1:4" ht="31.5" x14ac:dyDescent="0.3">
      <c r="A67" s="59" t="s">
        <v>6</v>
      </c>
      <c r="B67" s="59" t="s">
        <v>142</v>
      </c>
      <c r="C67" s="59" t="s">
        <v>143</v>
      </c>
      <c r="D67" s="60" t="s">
        <v>144</v>
      </c>
    </row>
    <row r="68" spans="1:4" x14ac:dyDescent="0.3">
      <c r="A68" s="40" t="s">
        <v>132</v>
      </c>
      <c r="B68" s="40" t="s">
        <v>145</v>
      </c>
      <c r="C68" s="40" t="s">
        <v>146</v>
      </c>
      <c r="D68" s="61">
        <v>1.5709999999999998E-2</v>
      </c>
    </row>
    <row r="69" spans="1:4" x14ac:dyDescent="0.3">
      <c r="A69" s="40" t="s">
        <v>132</v>
      </c>
      <c r="B69" s="40" t="s">
        <v>145</v>
      </c>
      <c r="C69" s="40" t="s">
        <v>108</v>
      </c>
      <c r="D69" s="61">
        <v>8.6899999999999998E-3</v>
      </c>
    </row>
    <row r="70" spans="1:4" x14ac:dyDescent="0.3">
      <c r="A70" s="40" t="s">
        <v>132</v>
      </c>
      <c r="B70" s="40" t="s">
        <v>145</v>
      </c>
      <c r="C70" s="40" t="s">
        <v>100</v>
      </c>
      <c r="D70" s="61">
        <v>0.20677999999999999</v>
      </c>
    </row>
    <row r="71" spans="1:4" x14ac:dyDescent="0.3">
      <c r="A71" s="40" t="s">
        <v>132</v>
      </c>
      <c r="B71" s="40" t="s">
        <v>145</v>
      </c>
      <c r="C71" s="40" t="s">
        <v>14</v>
      </c>
      <c r="D71" s="61">
        <v>0.43828</v>
      </c>
    </row>
    <row r="72" spans="1:4" x14ac:dyDescent="0.3">
      <c r="A72" s="40" t="s">
        <v>132</v>
      </c>
      <c r="B72" s="40" t="s">
        <v>145</v>
      </c>
      <c r="C72" s="40" t="s">
        <v>15</v>
      </c>
      <c r="D72" s="61">
        <v>2.087E-2</v>
      </c>
    </row>
    <row r="73" spans="1:4" x14ac:dyDescent="0.3">
      <c r="A73" s="40" t="s">
        <v>132</v>
      </c>
      <c r="B73" s="40" t="s">
        <v>145</v>
      </c>
      <c r="C73" s="40" t="s">
        <v>147</v>
      </c>
      <c r="D73" s="61">
        <v>3.5300000000000002E-3</v>
      </c>
    </row>
    <row r="74" spans="1:4" x14ac:dyDescent="0.3">
      <c r="A74" s="40" t="s">
        <v>132</v>
      </c>
      <c r="B74" s="40" t="s">
        <v>145</v>
      </c>
      <c r="C74" s="40" t="s">
        <v>17</v>
      </c>
      <c r="D74" s="61">
        <v>0.12731000000000001</v>
      </c>
    </row>
    <row r="75" spans="1:4" x14ac:dyDescent="0.3">
      <c r="A75" s="40" t="s">
        <v>132</v>
      </c>
      <c r="B75" s="40" t="s">
        <v>145</v>
      </c>
      <c r="C75" s="40" t="s">
        <v>18</v>
      </c>
      <c r="D75" s="61">
        <v>0.17660000000000001</v>
      </c>
    </row>
    <row r="76" spans="1:4" x14ac:dyDescent="0.3">
      <c r="A76" s="40" t="s">
        <v>132</v>
      </c>
      <c r="B76" s="40" t="s">
        <v>145</v>
      </c>
      <c r="C76" s="40" t="s">
        <v>148</v>
      </c>
      <c r="D76" s="61">
        <v>2.2300000000000002E-3</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2"/>
  <sheetViews>
    <sheetView showGridLines="0" workbookViewId="0">
      <selection activeCell="B3" sqref="B3"/>
    </sheetView>
  </sheetViews>
  <sheetFormatPr defaultColWidth="11.5546875" defaultRowHeight="15.75" x14ac:dyDescent="0.3"/>
  <cols>
    <col min="1" max="1" width="31.6640625" customWidth="1"/>
    <col min="2" max="2" width="16.6640625" customWidth="1"/>
    <col min="3" max="3" width="15.21875" customWidth="1"/>
  </cols>
  <sheetData>
    <row r="1" spans="1:3" ht="27" x14ac:dyDescent="0.45">
      <c r="A1" s="9" t="s">
        <v>1</v>
      </c>
    </row>
    <row r="2" spans="1:3" ht="33" x14ac:dyDescent="0.35">
      <c r="A2" s="10" t="s">
        <v>97</v>
      </c>
      <c r="B2" s="11" t="s">
        <v>98</v>
      </c>
      <c r="C2" s="11" t="s">
        <v>99</v>
      </c>
    </row>
    <row r="3" spans="1:3" x14ac:dyDescent="0.3">
      <c r="A3" s="40" t="s">
        <v>149</v>
      </c>
      <c r="B3" s="19"/>
      <c r="C3" s="34"/>
    </row>
    <row r="4" spans="1:3" x14ac:dyDescent="0.3">
      <c r="A4" s="40" t="s">
        <v>150</v>
      </c>
      <c r="B4" s="19"/>
      <c r="C4" s="34"/>
    </row>
    <row r="5" spans="1:3" x14ac:dyDescent="0.3">
      <c r="A5" s="40" t="s">
        <v>18</v>
      </c>
      <c r="B5" s="19"/>
      <c r="C5" s="34"/>
    </row>
    <row r="6" spans="1:3" x14ac:dyDescent="0.3">
      <c r="A6" s="40" t="s">
        <v>17</v>
      </c>
      <c r="B6" s="19"/>
      <c r="C6" s="34"/>
    </row>
    <row r="7" spans="1:3" x14ac:dyDescent="0.3">
      <c r="A7" s="40" t="s">
        <v>14</v>
      </c>
      <c r="B7" s="19"/>
      <c r="C7" s="34"/>
    </row>
    <row r="8" spans="1:3" x14ac:dyDescent="0.3">
      <c r="A8" s="40" t="s">
        <v>100</v>
      </c>
      <c r="B8" s="19"/>
      <c r="C8" s="34"/>
    </row>
    <row r="9" spans="1:3" x14ac:dyDescent="0.3">
      <c r="A9" s="40" t="s">
        <v>101</v>
      </c>
      <c r="B9" s="19"/>
      <c r="C9" s="34"/>
    </row>
    <row r="10" spans="1:3" x14ac:dyDescent="0.3">
      <c r="A10" s="40" t="s">
        <v>102</v>
      </c>
      <c r="B10" s="19"/>
      <c r="C10" s="34"/>
    </row>
    <row r="11" spans="1:3" x14ac:dyDescent="0.3">
      <c r="A11" s="40" t="s">
        <v>103</v>
      </c>
      <c r="B11" s="19"/>
      <c r="C11" s="34"/>
    </row>
    <row r="12" spans="1:3" x14ac:dyDescent="0.3">
      <c r="A12" s="40" t="s">
        <v>104</v>
      </c>
      <c r="B12" s="19"/>
      <c r="C12" s="34"/>
    </row>
    <row r="13" spans="1:3" x14ac:dyDescent="0.3">
      <c r="A13" s="40" t="s">
        <v>105</v>
      </c>
      <c r="B13" s="19"/>
      <c r="C13" s="34"/>
    </row>
    <row r="14" spans="1:3" x14ac:dyDescent="0.3">
      <c r="A14" s="40" t="s">
        <v>15</v>
      </c>
      <c r="B14" s="19"/>
      <c r="C14" s="34"/>
    </row>
    <row r="15" spans="1:3" x14ac:dyDescent="0.3">
      <c r="A15" s="40" t="s">
        <v>106</v>
      </c>
      <c r="B15" s="19"/>
      <c r="C15" s="34"/>
    </row>
    <row r="16" spans="1:3" x14ac:dyDescent="0.3">
      <c r="A16" s="40" t="s">
        <v>107</v>
      </c>
      <c r="B16" s="19"/>
      <c r="C16" s="34"/>
    </row>
    <row r="17" spans="1:3" x14ac:dyDescent="0.3">
      <c r="A17" s="40" t="s">
        <v>108</v>
      </c>
      <c r="B17" s="19"/>
      <c r="C17" s="34"/>
    </row>
    <row r="18" spans="1:3" x14ac:dyDescent="0.3">
      <c r="A18" s="40" t="s">
        <v>109</v>
      </c>
      <c r="B18" s="19"/>
      <c r="C18" s="34"/>
    </row>
    <row r="19" spans="1:3" x14ac:dyDescent="0.3">
      <c r="A19" s="40" t="s">
        <v>110</v>
      </c>
      <c r="B19" s="19"/>
      <c r="C19" s="34"/>
    </row>
    <row r="20" spans="1:3" x14ac:dyDescent="0.3">
      <c r="A20" s="40" t="s">
        <v>111</v>
      </c>
      <c r="B20" s="19"/>
      <c r="C20" s="34"/>
    </row>
    <row r="21" spans="1:3" x14ac:dyDescent="0.3">
      <c r="A21" s="40" t="s">
        <v>112</v>
      </c>
      <c r="B21" s="19"/>
      <c r="C21" s="34"/>
    </row>
    <row r="22" spans="1:3" x14ac:dyDescent="0.3">
      <c r="A22" s="40" t="s">
        <v>113</v>
      </c>
      <c r="B22" s="19"/>
      <c r="C22" s="34"/>
    </row>
    <row r="23" spans="1:3" x14ac:dyDescent="0.3">
      <c r="A23" s="40" t="s">
        <v>114</v>
      </c>
      <c r="B23" s="19"/>
      <c r="C23" s="34"/>
    </row>
    <row r="24" spans="1:3" x14ac:dyDescent="0.3">
      <c r="A24" s="40" t="s">
        <v>115</v>
      </c>
      <c r="B24" s="19"/>
      <c r="C24" s="34"/>
    </row>
    <row r="25" spans="1:3" x14ac:dyDescent="0.3">
      <c r="A25" s="40" t="s">
        <v>116</v>
      </c>
      <c r="B25" s="19"/>
      <c r="C25" s="34"/>
    </row>
    <row r="26" spans="1:3" x14ac:dyDescent="0.3">
      <c r="A26" s="40" t="s">
        <v>117</v>
      </c>
      <c r="B26" s="19"/>
      <c r="C26" s="34"/>
    </row>
    <row r="27" spans="1:3" x14ac:dyDescent="0.3">
      <c r="A27" s="40" t="s">
        <v>118</v>
      </c>
      <c r="B27" s="19"/>
      <c r="C27" s="34"/>
    </row>
    <row r="28" spans="1:3" x14ac:dyDescent="0.3">
      <c r="A28" s="40" t="s">
        <v>119</v>
      </c>
      <c r="B28" s="19"/>
      <c r="C28" s="34"/>
    </row>
    <row r="29" spans="1:3" x14ac:dyDescent="0.3">
      <c r="A29" s="40" t="s">
        <v>120</v>
      </c>
      <c r="B29" s="19"/>
      <c r="C29" s="34"/>
    </row>
    <row r="30" spans="1:3" x14ac:dyDescent="0.3">
      <c r="A30" s="40" t="s">
        <v>121</v>
      </c>
      <c r="B30" s="19"/>
      <c r="C30" s="34"/>
    </row>
    <row r="31" spans="1:3" x14ac:dyDescent="0.3">
      <c r="A31" s="40" t="s">
        <v>122</v>
      </c>
      <c r="B31" s="19"/>
      <c r="C31" s="34"/>
    </row>
    <row r="32" spans="1:3" x14ac:dyDescent="0.3">
      <c r="A32" s="40" t="s">
        <v>123</v>
      </c>
      <c r="B32" s="19"/>
      <c r="C32" s="34"/>
    </row>
    <row r="33" spans="1:3" x14ac:dyDescent="0.3">
      <c r="A33" s="40" t="s">
        <v>124</v>
      </c>
      <c r="B33" s="19"/>
      <c r="C33" s="34"/>
    </row>
    <row r="34" spans="1:3" x14ac:dyDescent="0.3">
      <c r="A34" s="40" t="s">
        <v>125</v>
      </c>
      <c r="B34" s="19"/>
      <c r="C34" s="34"/>
    </row>
    <row r="35" spans="1:3" x14ac:dyDescent="0.3">
      <c r="A35" s="40" t="s">
        <v>126</v>
      </c>
      <c r="B35" s="19"/>
      <c r="C35" s="34"/>
    </row>
    <row r="36" spans="1:3" x14ac:dyDescent="0.3">
      <c r="A36" s="40" t="s">
        <v>127</v>
      </c>
      <c r="B36" s="19"/>
      <c r="C36" s="34"/>
    </row>
    <row r="37" spans="1:3" x14ac:dyDescent="0.3">
      <c r="A37" s="40" t="s">
        <v>128</v>
      </c>
      <c r="B37" s="19"/>
      <c r="C37" s="34"/>
    </row>
    <row r="38" spans="1:3" x14ac:dyDescent="0.3">
      <c r="A38" s="40" t="s">
        <v>129</v>
      </c>
      <c r="B38" s="19"/>
      <c r="C38" s="34"/>
    </row>
    <row r="39" spans="1:3" x14ac:dyDescent="0.3">
      <c r="A39" s="40" t="s">
        <v>146</v>
      </c>
      <c r="B39" s="19"/>
      <c r="C39" s="34"/>
    </row>
    <row r="40" spans="1:3" x14ac:dyDescent="0.3">
      <c r="A40" s="40" t="s">
        <v>148</v>
      </c>
      <c r="B40" s="19"/>
      <c r="C40" s="34"/>
    </row>
    <row r="41" spans="1:3" x14ac:dyDescent="0.3">
      <c r="A41" s="40" t="s">
        <v>147</v>
      </c>
      <c r="B41" s="19"/>
      <c r="C41" s="34"/>
    </row>
    <row r="42" spans="1:3" x14ac:dyDescent="0.3">
      <c r="A42" s="40" t="s">
        <v>130</v>
      </c>
      <c r="B42" s="19"/>
      <c r="C42" s="34"/>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DA8F2-02E3-4513-8BDA-35F160FD365A}">
  <ds:schemaRefs>
    <ds:schemaRef ds:uri="805189cf-fef7-433e-a29b-789f2148ed2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elements/1.1/"/>
    <ds:schemaRef ds:uri="0785da67-c744-4911-81db-2ead95452af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4C2294D-B72C-483A-9C12-E98ED7BF5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Calculation</vt:lpstr>
      <vt:lpstr>conversion_factor</vt:lpstr>
      <vt:lpstr>regions</vt:lpstr>
      <vt:lpstr>sector</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Vartotojas1</cp:lastModifiedBy>
  <cp:revision/>
  <dcterms:created xsi:type="dcterms:W3CDTF">2020-10-11T17:50:14Z</dcterms:created>
  <dcterms:modified xsi:type="dcterms:W3CDTF">2023-04-26T11:36:43Z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MediaServiceImageTags">
    <vt:lpwstr/>
  </property>
</Properties>
</file>