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mc:AlternateContent xmlns:mc="http://schemas.openxmlformats.org/markup-compatibility/2006">
    <mc:Choice Requires="x15">
      <x15ac:absPath xmlns:x15ac="http://schemas.microsoft.com/office/spreadsheetml/2010/11/ac" url="https://ltenergagen-my.sharepoint.com/personal/agne_stoniene_ena_lt/Documents/Darbalaukis/StreamSave/Skaičiuoklių failai/Motor Replacement/"/>
    </mc:Choice>
  </mc:AlternateContent>
  <xr:revisionPtr revIDLastSave="2" documentId="13_ncr:1_{77B46EC6-379C-4724-8F8E-DC73001D759D}" xr6:coauthVersionLast="47" xr6:coauthVersionMax="47" xr10:uidLastSave="{4C3DB176-8A22-4F96-9191-7F710FF5C82D}"/>
  <bookViews>
    <workbookView xWindow="-120" yWindow="-120" windowWidth="29040" windowHeight="15840" xr2:uid="{00000000-000D-0000-FFFF-FFFF00000000}"/>
  </bookViews>
  <sheets>
    <sheet name="Calculation" sheetId="10" r:id="rId1"/>
    <sheet name="EU Values" sheetId="7" state="veryHidden" r:id="rId2"/>
    <sheet name="National Values" sheetId="9" state="veryHidden" r:id="rId3"/>
  </sheets>
  <definedNames>
    <definedName name="conversion_factor">'EU Values'!$A$3:$A$37</definedName>
    <definedName name="end_use">'EU Values'!$A$48:$A$53</definedName>
    <definedName name="IE3IE4">'EU Values'!$D$40:$E$40</definedName>
    <definedName name="YN">'EU Values'!$A$67:$A$68</definedName>
    <definedName name="power">'EU Values'!$A$41:$A$44</definedName>
    <definedName name="sector">'EU Values'!$A$56:$A$64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1" i="10" l="1"/>
  <c r="E28" i="10"/>
  <c r="E27" i="10"/>
  <c r="E26" i="10"/>
  <c r="C52" i="10"/>
  <c r="C51" i="10"/>
  <c r="E52" i="10" l="1"/>
  <c r="E51" i="10" l="1"/>
  <c r="D21" i="10" l="1"/>
  <c r="F20" i="10"/>
  <c r="D20" i="10"/>
  <c r="C53" i="10" l="1"/>
  <c r="E53" i="10"/>
  <c r="D19" i="10"/>
  <c r="F21" i="10"/>
  <c r="E54" i="10" s="1"/>
  <c r="F19" i="10"/>
  <c r="C54" i="10" l="1"/>
</calcChain>
</file>

<file path=xl/sharedStrings.xml><?xml version="1.0" encoding="utf-8"?>
<sst xmlns="http://schemas.openxmlformats.org/spreadsheetml/2006/main" count="229" uniqueCount="152">
  <si>
    <t>Anticipated motor replacement</t>
  </si>
  <si>
    <t>This methodology deals with the replacement of existing motors (IE2 or below) to more energy efficient technologies (IE3 or above) before the end of their lifetime. It provides formulas for the calculation of energy savings of the implemented measures that account not only for the replacement of existing motors, but also for the installation of Variable Speed Drives (VSDs).
The methodology can be applied in all Member States, following the provided indicative values and indications.</t>
  </si>
  <si>
    <t>Data Input</t>
  </si>
  <si>
    <t>Conversion factors</t>
  </si>
  <si>
    <t>EU values are provided by streamSAVE. If you want to use national values, please fill in the relevant values in the corresponding table in sheet "National values".</t>
  </si>
  <si>
    <t>IE4</t>
  </si>
  <si>
    <t>Indicative values are available for different efficiency classes (IE3 or IE4) of new motor. Please choose accordingly.</t>
  </si>
  <si>
    <t>Sector</t>
  </si>
  <si>
    <t>Industry, 1 shift, 5 days/week</t>
  </si>
  <si>
    <t>Annual operating hours depend on the sector and activity profile. Please choose accordingly.</t>
  </si>
  <si>
    <t>Variable Speed Drive (VSD)</t>
  </si>
  <si>
    <t>Additional savings can be achieved by the installation of a variable speed drive (VSD). Please choose accordingly.</t>
  </si>
  <si>
    <t>End-Use (VSD)</t>
  </si>
  <si>
    <t>Conveyors</t>
  </si>
  <si>
    <t>In case a variable speed drive is installed, please coose the relevant end-use.</t>
  </si>
  <si>
    <t>Share of energy carriers</t>
  </si>
  <si>
    <t>before implementation</t>
  </si>
  <si>
    <t>share</t>
  </si>
  <si>
    <t>after implementation</t>
  </si>
  <si>
    <t>Parameter explanation</t>
  </si>
  <si>
    <t>Electricity</t>
  </si>
  <si>
    <t>Input energy of appliance before and after implementing the energy-saving action</t>
  </si>
  <si>
    <t>total share</t>
  </si>
  <si>
    <t>Checksum for the total share of energy carriers</t>
  </si>
  <si>
    <r>
      <t>f</t>
    </r>
    <r>
      <rPr>
        <vertAlign val="subscript"/>
        <sz val="11"/>
        <color theme="1" tint="0.249977111117893"/>
        <rFont val="Franklin Gothic Book"/>
        <family val="2"/>
        <scheme val="minor"/>
      </rPr>
      <t>PE, before</t>
    </r>
  </si>
  <si>
    <r>
      <t>f</t>
    </r>
    <r>
      <rPr>
        <vertAlign val="subscript"/>
        <sz val="11"/>
        <color theme="1" tint="0.249977111117893"/>
        <rFont val="Franklin Gothic Book"/>
        <family val="2"/>
        <scheme val="minor"/>
      </rPr>
      <t>PE, after</t>
    </r>
  </si>
  <si>
    <t>Factor for converting final energy consumption into primary energy consumption</t>
  </si>
  <si>
    <r>
      <t>f</t>
    </r>
    <r>
      <rPr>
        <vertAlign val="subscript"/>
        <sz val="11"/>
        <color theme="1" tint="0.249977111117893"/>
        <rFont val="Franklin Gothic Book"/>
        <family val="2"/>
        <scheme val="minor"/>
      </rPr>
      <t>GHG, before</t>
    </r>
  </si>
  <si>
    <r>
      <t>f</t>
    </r>
    <r>
      <rPr>
        <vertAlign val="subscript"/>
        <sz val="11"/>
        <color theme="1" tint="0.249977111117893"/>
        <rFont val="Franklin Gothic Book"/>
        <family val="2"/>
        <scheme val="minor"/>
      </rPr>
      <t>GHG, after</t>
    </r>
  </si>
  <si>
    <t>Factor for converting energy consumption into greenhouse gas emissions</t>
  </si>
  <si>
    <t>National Data</t>
  </si>
  <si>
    <t>Unit</t>
  </si>
  <si>
    <t>Indicative Values</t>
  </si>
  <si>
    <t>Pn</t>
  </si>
  <si>
    <t>kW</t>
  </si>
  <si>
    <t>h</t>
  </si>
  <si>
    <t>Annual operating hours</t>
  </si>
  <si>
    <r>
      <t>n</t>
    </r>
    <r>
      <rPr>
        <vertAlign val="subscript"/>
        <sz val="11"/>
        <color theme="1" tint="0.249977111117893"/>
        <rFont val="Franklin Gothic Book"/>
        <family val="2"/>
        <scheme val="minor"/>
      </rPr>
      <t>c</t>
    </r>
  </si>
  <si>
    <t>%</t>
  </si>
  <si>
    <t>Efficiency of existing motor</t>
  </si>
  <si>
    <r>
      <t>n</t>
    </r>
    <r>
      <rPr>
        <vertAlign val="subscript"/>
        <sz val="11"/>
        <color theme="1" tint="0.249977111117893"/>
        <rFont val="Franklin Gothic Book"/>
        <family val="2"/>
        <scheme val="minor"/>
      </rPr>
      <t>he</t>
    </r>
  </si>
  <si>
    <t>Efficiency of new motor</t>
  </si>
  <si>
    <t>LF</t>
  </si>
  <si>
    <t>dmnl</t>
  </si>
  <si>
    <t>Load factor of the motor</t>
  </si>
  <si>
    <t>VSD Savings</t>
  </si>
  <si>
    <t>Savings factor from the installation of a VSD</t>
  </si>
  <si>
    <t>Calculation formulas</t>
  </si>
  <si>
    <t>Article 7 | Total final energy savings (TFES)</t>
  </si>
  <si>
    <r>
      <t>GHG | Greenhouse gas savings (GHG</t>
    </r>
    <r>
      <rPr>
        <b/>
        <vertAlign val="subscript"/>
        <sz val="12"/>
        <rFont val="Franklin Gothic Book"/>
        <family val="2"/>
        <scheme val="minor"/>
      </rPr>
      <t>sav</t>
    </r>
    <r>
      <rPr>
        <b/>
        <sz val="12"/>
        <rFont val="Franklin Gothic Book"/>
        <family val="2"/>
        <scheme val="minor"/>
      </rPr>
      <t>)</t>
    </r>
  </si>
  <si>
    <t>Calculation results</t>
  </si>
  <si>
    <t>indicative calculation values</t>
  </si>
  <si>
    <t>TFES Article 7</t>
  </si>
  <si>
    <t>kWh/a</t>
  </si>
  <si>
    <t>Total final energy savings for Article 7 calculation</t>
  </si>
  <si>
    <t>EFE Article 3</t>
  </si>
  <si>
    <t>Effect on the final consumption for Article 3 calculation</t>
  </si>
  <si>
    <t>TPES Article 3</t>
  </si>
  <si>
    <t>Total primary energy savings for Article 3 calculation</t>
  </si>
  <si>
    <r>
      <t>GHG</t>
    </r>
    <r>
      <rPr>
        <vertAlign val="subscript"/>
        <sz val="10"/>
        <color theme="1" tint="0.249977111117893"/>
        <rFont val="Times New Roman"/>
        <family val="1"/>
      </rPr>
      <t>sav</t>
    </r>
  </si>
  <si>
    <r>
      <t>t</t>
    </r>
    <r>
      <rPr>
        <b/>
        <vertAlign val="subscript"/>
        <sz val="10"/>
        <color theme="1" tint="0.249977111117893"/>
        <rFont val="Times New Roman"/>
        <family val="1"/>
      </rPr>
      <t>CO2</t>
    </r>
  </si>
  <si>
    <t>Greenhouse gas savings</t>
  </si>
  <si>
    <t>Costs related to the action</t>
  </si>
  <si>
    <t>[euro2021]</t>
  </si>
  <si>
    <t>Investment costs</t>
  </si>
  <si>
    <t>IE3</t>
  </si>
  <si>
    <t>[0,75 kW - 7,5 kW]</t>
  </si>
  <si>
    <t>Average cost for that power range, Including motor purchase and installation Costs</t>
  </si>
  <si>
    <t>[7,5 kW - 75 kW]</t>
  </si>
  <si>
    <t>[75 kW - 375 kW]</t>
  </si>
  <si>
    <t>[375 kW - 1000 kW]</t>
  </si>
  <si>
    <t>[euro2021/a]</t>
  </si>
  <si>
    <t>Variable operational cost</t>
  </si>
  <si>
    <t>Energy costs</t>
  </si>
  <si>
    <t>Energy use*electricity price</t>
  </si>
  <si>
    <t>Fixed operational costs</t>
  </si>
  <si>
    <t>Maintenance costs, including rewindings over product lifetime</t>
  </si>
  <si>
    <t>[a]</t>
  </si>
  <si>
    <t>LifetimePA</t>
  </si>
  <si>
    <t>Lifetime</t>
  </si>
  <si>
    <t>Lifetime of the equipment</t>
  </si>
  <si>
    <t>Energy Carrier</t>
  </si>
  <si>
    <r>
      <t>emission factor [gCO</t>
    </r>
    <r>
      <rPr>
        <b/>
        <vertAlign val="subscript"/>
        <sz val="11"/>
        <color theme="0"/>
        <rFont val="Franklin Gothic Book"/>
        <family val="2"/>
        <scheme val="minor"/>
      </rPr>
      <t>2</t>
    </r>
    <r>
      <rPr>
        <b/>
        <sz val="11"/>
        <color theme="0"/>
        <rFont val="Franklin Gothic Book"/>
        <family val="2"/>
        <scheme val="minor"/>
      </rPr>
      <t>/kWh]</t>
    </r>
  </si>
  <si>
    <t>factor final to primary [-]</t>
  </si>
  <si>
    <t>District heat</t>
  </si>
  <si>
    <t>Natural gas</t>
  </si>
  <si>
    <t>Gas/Diesel oil</t>
  </si>
  <si>
    <t>Motor gasoline</t>
  </si>
  <si>
    <t>Biodiesels</t>
  </si>
  <si>
    <t>Biogasoline</t>
  </si>
  <si>
    <t>Other liquid biofuels</t>
  </si>
  <si>
    <t>Biogas</t>
  </si>
  <si>
    <t>Wood/wood waste</t>
  </si>
  <si>
    <t>Other primary solid biomass</t>
  </si>
  <si>
    <t>Kerosene (other than jet kerosene)</t>
  </si>
  <si>
    <t>Liquefied petroleum gases</t>
  </si>
  <si>
    <t>Naphtha</t>
  </si>
  <si>
    <t>Natural gas liquids</t>
  </si>
  <si>
    <t>Petroleum coke</t>
  </si>
  <si>
    <t>Refinery gas</t>
  </si>
  <si>
    <t>Residual fuel oil</t>
  </si>
  <si>
    <t>White spirit and SBP</t>
  </si>
  <si>
    <t>Other petroleum products</t>
  </si>
  <si>
    <t>Anthracite</t>
  </si>
  <si>
    <t>Lignite</t>
  </si>
  <si>
    <t>Charcoal</t>
  </si>
  <si>
    <t>Coal tar</t>
  </si>
  <si>
    <t>Coke oven coke and lignite coke</t>
  </si>
  <si>
    <t>Coking coal</t>
  </si>
  <si>
    <t>Patent fuel</t>
  </si>
  <si>
    <t>Sub-bituminous coal</t>
  </si>
  <si>
    <t>Other bituminous coal</t>
  </si>
  <si>
    <t>Industrial wastes</t>
  </si>
  <si>
    <t>Blast furnace gas</t>
  </si>
  <si>
    <t>Coke oven gas</t>
  </si>
  <si>
    <t>Oxygen steel furnace gas</t>
  </si>
  <si>
    <t>Oil shale and tar sands</t>
  </si>
  <si>
    <t>Peat</t>
  </si>
  <si>
    <t>Values for savings calculation</t>
  </si>
  <si>
    <t>IE1-IE2 Avg</t>
  </si>
  <si>
    <t>End-Use</t>
  </si>
  <si>
    <t>Average VSD Savings [%]</t>
  </si>
  <si>
    <t>Pumps</t>
  </si>
  <si>
    <t>Fans</t>
  </si>
  <si>
    <t>Air Compressors</t>
  </si>
  <si>
    <t>Cooling compressors</t>
  </si>
  <si>
    <t>Other Motors</t>
  </si>
  <si>
    <t>Operating hours [h/a]</t>
  </si>
  <si>
    <t>Industry, 2 shifts, 5 days/week</t>
  </si>
  <si>
    <t>Industry, 2 shifts, 6 days/week</t>
  </si>
  <si>
    <t>Industry, 2 shifts, 7 days/week</t>
  </si>
  <si>
    <t>Industry, 3 shifts, 5 days/week</t>
  </si>
  <si>
    <t>Industry, 3 shifts, 6 days/week</t>
  </si>
  <si>
    <t>Industry, 3 shifts, 7 days/week</t>
  </si>
  <si>
    <t>Industry, 3 shift, continuously</t>
  </si>
  <si>
    <t>Tertiary Sector</t>
  </si>
  <si>
    <t>Power Range</t>
  </si>
  <si>
    <t>Power range [kW]</t>
  </si>
  <si>
    <t>Avg. Power</t>
  </si>
  <si>
    <t>Indicative values are available for different nominal power ranges of the new motor. Please choose accordingly.</t>
  </si>
  <si>
    <t>Effciency of 
the new motors</t>
  </si>
  <si>
    <t xml:space="preserve">Number of motors replaced </t>
  </si>
  <si>
    <t>0.75 - 7.5</t>
  </si>
  <si>
    <t>75 - 375</t>
  </si>
  <si>
    <t>7.5 - 75</t>
  </si>
  <si>
    <t>375 - 1,000</t>
  </si>
  <si>
    <t>n</t>
  </si>
  <si>
    <t>Article 3 | Total final energy savings (TFES)</t>
  </si>
  <si>
    <t>Article 3 | Effect on primary energy consumption (EPEC)</t>
  </si>
  <si>
    <t>Nominal power as indicated on the nameplate</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</si>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</sst>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43" formatCode="_-* #,##0.00_-;\-* #,##0.00_-;_-* &quot;-&quot;??_-;_-@_-"/>
    <numFmt numFmtId="164" formatCode="_-* #,##0.00\ _€_-;\-* #,##0.00\ _€_-;_-* &quot;-&quot;??\ _€_-;_-@_-"/>
    <numFmt numFmtId="165" formatCode="_-* #,##0.0_-;\-* #,##0.0_-;_-* &quot;-&quot;??_-;_-@_-"/>
    <numFmt numFmtId="166" formatCode="0.000"/>
    <numFmt numFmtId="167" formatCode="_-* #,##0.0000_-;\-* #,##0.0000_-;_-* &quot;-&quot;??_-;_-@_-"/>
    <numFmt numFmtId="168" formatCode="0.0"/>
  </numFmts>
  <fonts count="24" x14ac:knownFonts="1">
    <font>
      <sz val="11"/>
      <color theme="1"/>
      <name val="Franklin Gothic Book"/>
      <family val="2"/>
      <scheme val="minor"/>
    </font>
    <font>
      <sz val="11"/>
      <color theme="1"/>
      <name val="Franklin Gothic Book"/>
      <family val="2"/>
      <scheme val="minor"/>
    </font>
    <font>
      <b/>
      <sz val="16"/>
      <color rgb="FFCE321A"/>
      <name val="Franklin Gothic Book"/>
      <family val="2"/>
      <scheme val="minor"/>
    </font>
    <font>
      <sz val="10"/>
      <color theme="1" tint="0.249977111117893"/>
      <name val="Times New Roman"/>
      <family val="1"/>
    </font>
    <font>
      <sz val="10"/>
      <color theme="1" tint="0.249977111117893"/>
      <name val="Franklin Gothic Book"/>
      <family val="2"/>
      <scheme val="minor"/>
    </font>
    <font>
      <b/>
      <sz val="10"/>
      <color theme="6" tint="-0.499984740745262"/>
      <name val="Franklin Gothic Book"/>
      <family val="2"/>
      <scheme val="minor"/>
    </font>
    <font>
      <b/>
      <sz val="11"/>
      <color theme="7" tint="-0.249977111117893"/>
      <name val="Franklin Gothic Book"/>
      <family val="2"/>
      <scheme val="minor"/>
    </font>
    <font>
      <b/>
      <sz val="11"/>
      <color theme="0"/>
      <name val="Franklin Gothic Book"/>
      <family val="2"/>
      <scheme val="minor"/>
    </font>
    <font>
      <b/>
      <sz val="14"/>
      <color rgb="FF00B050"/>
      <name val="Franklin Gothic Book"/>
      <family val="2"/>
      <scheme val="minor"/>
    </font>
    <font>
      <sz val="11"/>
      <color theme="1" tint="0.249977111117893"/>
      <name val="Franklin Gothic Book"/>
      <family val="2"/>
      <scheme val="minor"/>
    </font>
    <font>
      <b/>
      <sz val="14"/>
      <color theme="5"/>
      <name val="Franklin Gothic Book"/>
      <family val="2"/>
      <scheme val="minor"/>
    </font>
    <font>
      <b/>
      <sz val="12"/>
      <name val="Franklin Gothic Book"/>
      <family val="2"/>
      <scheme val="minor"/>
    </font>
    <font>
      <sz val="20"/>
      <color theme="5"/>
      <name val="Franklin Gothic Medium"/>
      <family val="2"/>
      <scheme val="major"/>
    </font>
    <font>
      <vertAlign val="subscript"/>
      <sz val="11"/>
      <color theme="1" tint="0.249977111117893"/>
      <name val="Franklin Gothic Book"/>
      <family val="2"/>
      <scheme val="minor"/>
    </font>
    <font>
      <b/>
      <vertAlign val="subscript"/>
      <sz val="12"/>
      <name val="Franklin Gothic Book"/>
      <family val="2"/>
      <scheme val="minor"/>
    </font>
    <font>
      <vertAlign val="subscript"/>
      <sz val="10"/>
      <color theme="1" tint="0.249977111117893"/>
      <name val="Times New Roman"/>
      <family val="1"/>
    </font>
    <font>
      <b/>
      <sz val="11"/>
      <color theme="1" tint="0.249977111117893"/>
      <name val="Franklin Gothic Book"/>
      <family val="2"/>
      <scheme val="minor"/>
    </font>
    <font>
      <b/>
      <sz val="10"/>
      <color theme="1" tint="0.249977111117893"/>
      <name val="Times New Roman"/>
      <family val="1"/>
    </font>
    <font>
      <b/>
      <vertAlign val="subscript"/>
      <sz val="10"/>
      <color theme="1" tint="0.249977111117893"/>
      <name val="Times New Roman"/>
      <family val="1"/>
    </font>
    <font>
      <sz val="11"/>
      <color theme="0"/>
      <name val="Franklin Gothic Book"/>
      <family val="2"/>
      <scheme val="minor"/>
    </font>
    <font>
      <b/>
      <vertAlign val="subscript"/>
      <sz val="11"/>
      <color theme="0"/>
      <name val="Franklin Gothic Book"/>
      <family val="2"/>
      <scheme val="minor"/>
    </font>
    <font>
      <sz val="11"/>
      <name val="Franklin Gothic Book"/>
      <family val="2"/>
      <scheme val="minor"/>
    </font>
    <font>
      <b/>
      <sz val="20"/>
      <color theme="5"/>
      <name val="Franklin Gothic Medium"/>
      <family val="2"/>
      <scheme val="major"/>
    </font>
    <font>
      <sz val="9"/>
      <color theme="1" tint="0.249977111117893"/>
      <name val="Franklin Gothic Book"/>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6" tint="0.59999389629810485"/>
        <bgColor indexed="64"/>
      </patternFill>
    </fill>
    <fill>
      <patternFill patternType="solid">
        <fgColor theme="0"/>
        <bgColor indexed="64"/>
      </patternFill>
    </fill>
    <fill>
      <patternFill patternType="solid">
        <fgColor theme="5"/>
        <bgColor indexed="64"/>
      </patternFill>
    </fill>
    <fill>
      <patternFill patternType="solid">
        <fgColor rgb="FFD6FEDE"/>
        <bgColor theme="0"/>
      </patternFill>
    </fill>
    <fill>
      <patternFill patternType="solid">
        <fgColor theme="0"/>
        <bgColor theme="0"/>
      </patternFill>
    </fill>
  </fills>
  <borders count="21">
    <border>
      <left/>
      <right/>
      <top/>
      <bottom/>
      <diagonal/>
    </border>
    <border>
      <left style="thin">
        <color theme="5"/>
      </left>
      <right/>
      <top style="thin">
        <color theme="5"/>
      </top>
      <bottom style="thin">
        <color theme="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bottom style="thick">
        <color theme="4"/>
      </bottom>
      <diagonal/>
    </border>
    <border>
      <left/>
      <right/>
      <top/>
      <bottom style="medium">
        <color theme="4" tint="0.39997558519241921"/>
      </bottom>
      <diagonal/>
    </border>
    <border>
      <left style="thin">
        <color rgb="FF00B050"/>
      </left>
      <right style="thin">
        <color rgb="FF00B050"/>
      </right>
      <top style="thin">
        <color rgb="FF00B050"/>
      </top>
      <bottom style="thin">
        <color rgb="FF00B050"/>
      </bottom>
      <diagonal/>
    </border>
    <border>
      <left/>
      <right/>
      <top style="thin">
        <color rgb="FF00B050"/>
      </top>
      <bottom style="thin">
        <color rgb="FF00B050"/>
      </bottom>
      <diagonal/>
    </border>
    <border>
      <left style="thin">
        <color rgb="FF00B050"/>
      </left>
      <right/>
      <top style="thin">
        <color rgb="FF00B050"/>
      </top>
      <bottom style="thin">
        <color rgb="FF00B050"/>
      </bottom>
      <diagonal/>
    </border>
    <border>
      <left/>
      <right style="thin">
        <color rgb="FF00B050"/>
      </right>
      <top style="thin">
        <color rgb="FF00B050"/>
      </top>
      <bottom style="thin">
        <color rgb="FF00B050"/>
      </bottom>
      <diagonal/>
    </border>
    <border>
      <left style="thin">
        <color theme="5"/>
      </left>
      <right style="thin">
        <color theme="5"/>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right/>
      <top style="thin">
        <color rgb="FF00B050"/>
      </top>
      <bottom/>
      <diagonal/>
    </border>
    <border>
      <left style="thin">
        <color rgb="FF00B050"/>
      </left>
      <right/>
      <top style="thin">
        <color rgb="FF00B050"/>
      </top>
      <bottom/>
      <diagonal/>
    </border>
    <border>
      <left/>
      <right style="thin">
        <color rgb="FF00B050"/>
      </right>
      <top style="thin">
        <color rgb="FF00B050"/>
      </top>
      <bottom/>
      <diagonal/>
    </border>
    <border>
      <left style="thin">
        <color rgb="FF00B050"/>
      </left>
      <right/>
      <top/>
      <bottom/>
      <diagonal/>
    </border>
    <border>
      <left/>
      <right style="thin">
        <color rgb="FF00B050"/>
      </right>
      <top/>
      <bottom/>
      <diagonal/>
    </border>
    <border>
      <left style="thin">
        <color rgb="FF00B050"/>
      </left>
      <right/>
      <top/>
      <bottom style="thin">
        <color rgb="FF00B050"/>
      </bottom>
      <diagonal/>
    </border>
    <border>
      <left/>
      <right/>
      <top/>
      <bottom style="thin">
        <color rgb="FF00B050"/>
      </bottom>
      <diagonal/>
    </border>
    <border>
      <left/>
      <right style="thin">
        <color rgb="FF00B050"/>
      </right>
      <top/>
      <bottom style="thin">
        <color rgb="FF00B050"/>
      </bottom>
      <diagonal/>
    </border>
    <border>
      <left/>
      <right/>
      <top style="thin">
        <color theme="5"/>
      </top>
      <bottom/>
      <diagonal/>
    </border>
  </borders>
  <cellStyleXfs count="15">
    <xf numFmtId="0" fontId="0" fillId="0" borderId="0"/>
    <xf numFmtId="43" fontId="1" fillId="0" borderId="0" applyFont="0" applyFill="0" applyBorder="0" applyAlignment="0" applyProtection="0"/>
    <xf numFmtId="49" fontId="2" fillId="0" borderId="0">
      <alignment horizontal="left" vertical="top"/>
    </xf>
    <xf numFmtId="0" fontId="4" fillId="2" borderId="2" applyNumberFormat="0">
      <protection locked="0"/>
    </xf>
    <xf numFmtId="0" fontId="3" fillId="4" borderId="0">
      <alignment horizontal="justify" vertical="center" wrapText="1"/>
    </xf>
    <xf numFmtId="165" fontId="5" fillId="3" borderId="0"/>
    <xf numFmtId="165" fontId="4" fillId="4" borderId="0"/>
    <xf numFmtId="49" fontId="6" fillId="0" borderId="0"/>
    <xf numFmtId="43" fontId="1" fillId="0" borderId="0" applyFont="0" applyFill="0" applyBorder="0" applyAlignment="0" applyProtection="0"/>
    <xf numFmtId="0" fontId="12" fillId="0" borderId="0" applyNumberFormat="0" applyFill="0" applyBorder="0" applyAlignment="0" applyProtection="0"/>
    <xf numFmtId="0" fontId="10" fillId="0" borderId="3" applyNumberFormat="0" applyFill="0" applyBorder="0" applyAlignment="0" applyProtection="0"/>
    <xf numFmtId="0" fontId="7" fillId="5" borderId="9" applyNumberFormat="0" applyAlignment="0" applyProtection="0"/>
    <xf numFmtId="0" fontId="11" fillId="0" borderId="4" applyNumberFormat="0" applyFill="0" applyBorder="0" applyAlignment="0" applyProtection="0"/>
    <xf numFmtId="0" fontId="1" fillId="6" borderId="9" applyNumberFormat="0" applyAlignment="0" applyProtection="0"/>
    <xf numFmtId="0" fontId="9" fillId="4" borderId="0" applyNumberFormat="0" applyFill="0" applyBorder="0" applyAlignment="0" applyProtection="0">
      <alignment horizontal="justify" vertical="center" wrapText="1"/>
    </xf>
  </cellStyleXfs>
  <cellXfs count="98">
    <xf numFmtId="0" fontId="0" fillId="0" borderId="0" xfId="0"/>
    <xf numFmtId="0" fontId="4" fillId="4" borderId="0" xfId="0" applyFont="1" applyFill="1" applyAlignment="1">
      <alignment horizontal="left" vertical="top" wrapText="1"/>
    </xf>
    <xf numFmtId="0" fontId="0" fillId="4" borderId="0" xfId="0" applyFill="1"/>
    <xf numFmtId="0" fontId="9" fillId="4" borderId="0" xfId="0" applyFont="1" applyFill="1"/>
    <xf numFmtId="0" fontId="3" fillId="4" borderId="0" xfId="0" applyFont="1" applyFill="1" applyAlignment="1">
      <alignment horizontal="justify" vertical="center" wrapText="1"/>
    </xf>
    <xf numFmtId="0" fontId="3" fillId="4" borderId="0" xfId="4" quotePrefix="1">
      <alignment horizontal="justify" vertical="center" wrapText="1"/>
    </xf>
    <xf numFmtId="0" fontId="3" fillId="4" borderId="0" xfId="4">
      <alignment horizontal="justify" vertical="center" wrapText="1"/>
    </xf>
    <xf numFmtId="43" fontId="9" fillId="4" borderId="0" xfId="8" applyFont="1" applyFill="1" applyBorder="1" applyProtection="1">
      <protection locked="0"/>
    </xf>
    <xf numFmtId="0" fontId="12" fillId="0" borderId="0" xfId="9"/>
    <xf numFmtId="0" fontId="7" fillId="5" borderId="9" xfId="11"/>
    <xf numFmtId="4" fontId="7" fillId="5" borderId="9" xfId="11" applyNumberFormat="1" applyAlignment="1">
      <alignment wrapText="1"/>
    </xf>
    <xf numFmtId="49" fontId="8" fillId="4" borderId="0" xfId="2" applyFont="1" applyFill="1">
      <alignment horizontal="left" vertical="top"/>
    </xf>
    <xf numFmtId="0" fontId="3" fillId="4" borderId="0" xfId="4" applyAlignment="1">
      <alignment vertical="center" wrapText="1"/>
    </xf>
    <xf numFmtId="0" fontId="9" fillId="4" borderId="0" xfId="14" applyFill="1" applyAlignment="1">
      <alignment horizontal="justify" vertical="center" wrapText="1"/>
    </xf>
    <xf numFmtId="0" fontId="9" fillId="0" borderId="0" xfId="14" applyFill="1" applyAlignment="1"/>
    <xf numFmtId="0" fontId="9" fillId="4" borderId="0" xfId="14" applyFill="1" applyAlignment="1"/>
    <xf numFmtId="0" fontId="9" fillId="4" borderId="0" xfId="14" applyFill="1" applyBorder="1" applyAlignment="1">
      <alignment horizontal="justify" vertical="center" wrapText="1"/>
    </xf>
    <xf numFmtId="4" fontId="1" fillId="6" borderId="9" xfId="13" applyNumberFormat="1"/>
    <xf numFmtId="43" fontId="4" fillId="4" borderId="0" xfId="8" applyFont="1" applyFill="1" applyBorder="1" applyProtection="1">
      <protection locked="0"/>
    </xf>
    <xf numFmtId="9" fontId="4" fillId="4" borderId="0" xfId="8" applyNumberFormat="1" applyFont="1" applyFill="1" applyBorder="1" applyProtection="1">
      <protection locked="0"/>
    </xf>
    <xf numFmtId="43" fontId="1" fillId="6" borderId="9" xfId="13" applyNumberFormat="1" applyProtection="1">
      <protection locked="0"/>
    </xf>
    <xf numFmtId="9" fontId="1" fillId="6" borderId="9" xfId="13" applyNumberFormat="1" applyProtection="1">
      <protection locked="0"/>
    </xf>
    <xf numFmtId="0" fontId="7" fillId="5" borderId="9" xfId="11" applyAlignment="1"/>
    <xf numFmtId="0" fontId="3" fillId="0" borderId="0" xfId="4" applyFill="1">
      <alignment horizontal="justify" vertical="center" wrapText="1"/>
    </xf>
    <xf numFmtId="0" fontId="1" fillId="6" borderId="9" xfId="13" applyAlignment="1" applyProtection="1">
      <alignment vertical="center"/>
      <protection locked="0"/>
    </xf>
    <xf numFmtId="43" fontId="16" fillId="2" borderId="5" xfId="8" applyFont="1" applyFill="1" applyBorder="1" applyProtection="1">
      <protection locked="0"/>
    </xf>
    <xf numFmtId="0" fontId="17" fillId="4" borderId="5" xfId="4" applyFont="1" applyBorder="1" applyAlignment="1">
      <alignment horizontal="center" vertical="center" wrapText="1"/>
    </xf>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0" fontId="7" fillId="5" borderId="9" xfId="11" applyAlignment="1">
      <alignment horizontal="center" vertical="center"/>
    </xf>
    <xf numFmtId="166" fontId="1" fillId="6" borderId="9" xfId="13" applyNumberFormat="1"/>
    <xf numFmtId="0" fontId="9" fillId="0" borderId="0" xfId="14" applyFill="1" applyAlignment="1">
      <alignment horizontal="justify" vertical="center" wrapText="1"/>
    </xf>
    <xf numFmtId="0" fontId="19" fillId="4" borderId="0" xfId="0" applyFont="1" applyFill="1"/>
    <xf numFmtId="0" fontId="4" fillId="4" borderId="6" xfId="0" applyFont="1" applyFill="1" applyBorder="1" applyAlignment="1">
      <alignment horizontal="left" vertical="top"/>
    </xf>
    <xf numFmtId="43" fontId="0" fillId="0" borderId="0" xfId="8" applyFont="1"/>
    <xf numFmtId="167" fontId="0" fillId="0" borderId="0" xfId="8" applyNumberFormat="1" applyFont="1"/>
    <xf numFmtId="43" fontId="1" fillId="7" borderId="9" xfId="13" applyNumberFormat="1" applyFill="1" applyProtection="1">
      <protection locked="0"/>
    </xf>
    <xf numFmtId="43" fontId="9" fillId="4" borderId="6" xfId="8" applyFont="1" applyFill="1" applyBorder="1" applyProtection="1">
      <protection locked="0"/>
    </xf>
    <xf numFmtId="43" fontId="1" fillId="7" borderId="11" xfId="13" applyNumberFormat="1" applyFill="1" applyBorder="1" applyProtection="1">
      <protection locked="0"/>
    </xf>
    <xf numFmtId="164" fontId="0" fillId="0" borderId="0" xfId="0" applyNumberFormat="1"/>
    <xf numFmtId="6" fontId="0" fillId="0" borderId="0" xfId="0" applyNumberFormat="1"/>
    <xf numFmtId="0" fontId="0" fillId="4" borderId="12" xfId="0" applyFill="1" applyBorder="1"/>
    <xf numFmtId="0" fontId="4" fillId="4" borderId="5" xfId="4" quotePrefix="1" applyFont="1" applyBorder="1" applyAlignment="1">
      <alignment horizontal="center" vertical="center" wrapText="1"/>
    </xf>
    <xf numFmtId="0" fontId="4" fillId="4" borderId="6" xfId="4" quotePrefix="1" applyFont="1" applyBorder="1" applyAlignment="1">
      <alignment horizontal="center" vertical="center" wrapText="1"/>
    </xf>
    <xf numFmtId="49" fontId="12" fillId="4" borderId="0" xfId="9" applyNumberFormat="1" applyFill="1" applyAlignment="1">
      <alignment vertical="top"/>
    </xf>
    <xf numFmtId="0" fontId="9" fillId="4" borderId="0" xfId="0" applyFont="1" applyFill="1" applyAlignment="1">
      <alignment vertical="top" wrapText="1"/>
    </xf>
    <xf numFmtId="0" fontId="21" fillId="6" borderId="9" xfId="13" applyNumberFormat="1" applyFont="1" applyAlignment="1" applyProtection="1">
      <alignment horizontal="left"/>
      <protection locked="0"/>
    </xf>
    <xf numFmtId="43" fontId="1" fillId="6" borderId="9" xfId="13" applyNumberFormat="1" applyAlignment="1" applyProtection="1">
      <alignment horizontal="left"/>
      <protection locked="0"/>
    </xf>
    <xf numFmtId="0" fontId="0" fillId="0" borderId="9" xfId="0" applyBorder="1"/>
    <xf numFmtId="168" fontId="0" fillId="0" borderId="9" xfId="0" applyNumberFormat="1" applyBorder="1"/>
    <xf numFmtId="0" fontId="7" fillId="5" borderId="9" xfId="11" applyAlignment="1">
      <alignment vertical="center" wrapText="1"/>
    </xf>
    <xf numFmtId="0" fontId="23" fillId="4" borderId="0" xfId="0" applyFont="1" applyFill="1" applyAlignment="1">
      <alignment vertical="center"/>
    </xf>
    <xf numFmtId="0" fontId="7" fillId="5" borderId="0" xfId="11" applyBorder="1" applyAlignment="1">
      <alignment vertical="center" wrapText="1"/>
    </xf>
    <xf numFmtId="0" fontId="7" fillId="5" borderId="10" xfId="11" applyBorder="1" applyAlignment="1">
      <alignment horizontal="center" vertical="center" wrapText="1"/>
    </xf>
    <xf numFmtId="0" fontId="7" fillId="5" borderId="9" xfId="11" applyAlignment="1">
      <alignment horizontal="center" vertical="center" wrapText="1"/>
    </xf>
    <xf numFmtId="0" fontId="7" fillId="5" borderId="10" xfId="11" applyBorder="1" applyAlignment="1">
      <alignment vertical="center" wrapText="1"/>
    </xf>
    <xf numFmtId="0" fontId="1" fillId="4" borderId="1" xfId="0" applyFont="1" applyFill="1" applyBorder="1" applyAlignment="1">
      <alignment vertical="center" wrapText="1"/>
    </xf>
    <xf numFmtId="0" fontId="1" fillId="4" borderId="10" xfId="0" applyFont="1" applyFill="1" applyBorder="1" applyAlignment="1">
      <alignment vertical="center" wrapText="1"/>
    </xf>
    <xf numFmtId="3" fontId="0" fillId="7" borderId="9" xfId="13" applyNumberFormat="1" applyFont="1" applyFill="1" applyAlignment="1">
      <alignment horizontal="center" vertical="center" wrapText="1"/>
    </xf>
    <xf numFmtId="4" fontId="0" fillId="0" borderId="9" xfId="0" applyNumberFormat="1" applyBorder="1"/>
    <xf numFmtId="166" fontId="0" fillId="0" borderId="9" xfId="0" applyNumberFormat="1" applyBorder="1"/>
    <xf numFmtId="0" fontId="0" fillId="0" borderId="20" xfId="0" applyBorder="1"/>
    <xf numFmtId="0" fontId="0" fillId="0" borderId="9" xfId="0" quotePrefix="1" applyBorder="1"/>
    <xf numFmtId="0" fontId="4" fillId="4" borderId="7" xfId="0" applyFont="1" applyFill="1" applyBorder="1" applyAlignment="1">
      <alignment horizontal="left"/>
    </xf>
    <xf numFmtId="0" fontId="4" fillId="4" borderId="6" xfId="0" applyFont="1" applyFill="1" applyBorder="1" applyAlignment="1">
      <alignment horizontal="left"/>
    </xf>
    <xf numFmtId="0" fontId="4" fillId="4" borderId="8" xfId="0" applyFont="1" applyFill="1" applyBorder="1" applyAlignment="1">
      <alignment horizontal="left"/>
    </xf>
    <xf numFmtId="49" fontId="8" fillId="4" borderId="0" xfId="2" applyFont="1" applyFill="1">
      <alignment horizontal="left" vertical="top"/>
    </xf>
    <xf numFmtId="0" fontId="7" fillId="5" borderId="9" xfId="11" applyAlignment="1">
      <alignment horizontal="center" vertical="center"/>
    </xf>
    <xf numFmtId="0" fontId="4" fillId="4" borderId="7" xfId="0" applyFont="1" applyFill="1" applyBorder="1" applyAlignment="1">
      <alignment horizontal="left" vertical="top"/>
    </xf>
    <xf numFmtId="0" fontId="4" fillId="4" borderId="6" xfId="0" applyFont="1" applyFill="1" applyBorder="1" applyAlignment="1">
      <alignment horizontal="left" vertical="top"/>
    </xf>
    <xf numFmtId="0" fontId="4" fillId="4" borderId="8" xfId="0" applyFont="1" applyFill="1" applyBorder="1" applyAlignment="1">
      <alignment horizontal="left" vertical="top"/>
    </xf>
    <xf numFmtId="49" fontId="11" fillId="4" borderId="0" xfId="12" applyNumberFormat="1" applyFill="1" applyBorder="1" applyAlignment="1">
      <alignment horizontal="left" vertical="top"/>
    </xf>
    <xf numFmtId="0" fontId="4" fillId="4" borderId="7" xfId="0" applyFont="1" applyFill="1" applyBorder="1" applyAlignment="1">
      <alignment horizontal="left" vertical="center"/>
    </xf>
    <xf numFmtId="0" fontId="4" fillId="4" borderId="6" xfId="0" applyFont="1" applyFill="1" applyBorder="1" applyAlignment="1">
      <alignment horizontal="left" vertical="center"/>
    </xf>
    <xf numFmtId="0" fontId="4" fillId="4" borderId="8" xfId="0" applyFont="1" applyFill="1" applyBorder="1" applyAlignment="1">
      <alignment horizontal="left" vertical="center"/>
    </xf>
    <xf numFmtId="0" fontId="7" fillId="5" borderId="11" xfId="11" applyBorder="1" applyAlignment="1">
      <alignment horizontal="center" vertical="center" wrapText="1"/>
    </xf>
    <xf numFmtId="0" fontId="1" fillId="4" borderId="1" xfId="13" applyFill="1" applyBorder="1" applyAlignment="1">
      <alignment horizontal="center" vertical="center" wrapText="1"/>
    </xf>
    <xf numFmtId="0" fontId="1" fillId="4" borderId="10" xfId="13" applyFill="1" applyBorder="1" applyAlignment="1">
      <alignment horizontal="center" vertical="center" wrapText="1"/>
    </xf>
    <xf numFmtId="0" fontId="7" fillId="5" borderId="10" xfId="11" applyBorder="1" applyAlignment="1">
      <alignment horizontal="center" vertical="center" wrapText="1"/>
    </xf>
    <xf numFmtId="49" fontId="22" fillId="4" borderId="0" xfId="9" applyNumberFormat="1" applyFont="1" applyFill="1" applyAlignment="1">
      <alignment horizontal="left" vertical="top"/>
    </xf>
    <xf numFmtId="0" fontId="9" fillId="4" borderId="0" xfId="0" applyFont="1" applyFill="1" applyAlignment="1">
      <alignment horizontal="left" vertical="top" wrapText="1"/>
    </xf>
    <xf numFmtId="0" fontId="0" fillId="4" borderId="1" xfId="0" applyFill="1" applyBorder="1" applyAlignment="1">
      <alignment horizontal="left" vertical="center" wrapText="1"/>
    </xf>
    <xf numFmtId="0" fontId="1" fillId="4" borderId="10" xfId="0" applyFont="1" applyFill="1" applyBorder="1" applyAlignment="1">
      <alignment horizontal="left" vertical="center" wrapText="1"/>
    </xf>
    <xf numFmtId="0" fontId="0" fillId="4" borderId="10" xfId="0" applyFill="1" applyBorder="1" applyAlignment="1">
      <alignment horizontal="left" vertical="center" wrapText="1"/>
    </xf>
    <xf numFmtId="0" fontId="1" fillId="7" borderId="1" xfId="13" applyFill="1" applyBorder="1" applyAlignment="1">
      <alignment horizontal="center" vertical="center" wrapText="1"/>
    </xf>
    <xf numFmtId="0" fontId="1" fillId="7" borderId="10" xfId="13" applyFill="1" applyBorder="1" applyAlignment="1">
      <alignment horizontal="center" vertical="center" wrapText="1"/>
    </xf>
    <xf numFmtId="3" fontId="1" fillId="7" borderId="1" xfId="13" applyNumberFormat="1" applyFill="1" applyBorder="1" applyAlignment="1">
      <alignment horizontal="center" vertical="center" wrapText="1"/>
    </xf>
    <xf numFmtId="3" fontId="1" fillId="7" borderId="10" xfId="13" applyNumberFormat="1" applyFill="1" applyBorder="1" applyAlignment="1">
      <alignment horizontal="center" vertical="center" wrapText="1"/>
    </xf>
    <xf numFmtId="0" fontId="4" fillId="4" borderId="13" xfId="0" applyFont="1" applyFill="1" applyBorder="1" applyAlignment="1">
      <alignment horizontal="left" vertical="center"/>
    </xf>
    <xf numFmtId="0" fontId="4" fillId="4" borderId="12" xfId="0" applyFont="1" applyFill="1" applyBorder="1" applyAlignment="1">
      <alignment horizontal="left" vertical="center"/>
    </xf>
    <xf numFmtId="0" fontId="4" fillId="4" borderId="14" xfId="0" applyFont="1" applyFill="1" applyBorder="1" applyAlignment="1">
      <alignment horizontal="left" vertical="center"/>
    </xf>
    <xf numFmtId="0" fontId="4" fillId="4" borderId="15" xfId="0" applyFont="1" applyFill="1" applyBorder="1" applyAlignment="1">
      <alignment horizontal="left" vertical="center"/>
    </xf>
    <xf numFmtId="0" fontId="4" fillId="4" borderId="0" xfId="0" applyFont="1" applyFill="1" applyAlignment="1">
      <alignment horizontal="left" vertical="center"/>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18" xfId="0" applyFont="1" applyFill="1" applyBorder="1" applyAlignment="1">
      <alignment horizontal="left" vertical="center"/>
    </xf>
    <xf numFmtId="0" fontId="4" fillId="4" borderId="19" xfId="0" applyFont="1" applyFill="1" applyBorder="1" applyAlignment="1">
      <alignment horizontal="left" vertical="center"/>
    </xf>
  </cellXfs>
  <cellStyles count="15">
    <cellStyle name="Comma" xfId="8" builtinId="3"/>
    <cellStyle name="Eingabefeld" xfId="3" xr:uid="{00000000-0005-0000-0000-000001000000}"/>
    <cellStyle name="Ergebnisse" xfId="5" xr:uid="{00000000-0005-0000-0000-000002000000}"/>
    <cellStyle name="Formel übernehmen" xfId="7" xr:uid="{00000000-0005-0000-0000-000003000000}"/>
    <cellStyle name="Formelzeichen" xfId="4" xr:uid="{00000000-0005-0000-0000-000004000000}"/>
    <cellStyle name="Heading 1" xfId="10" builtinId="16" customBuiltin="1"/>
    <cellStyle name="Heading 2" xfId="11" builtinId="17" customBuiltin="1"/>
    <cellStyle name="Heading 3" xfId="12" builtinId="18" customBuiltin="1"/>
    <cellStyle name="Input" xfId="13" builtinId="20" customBuiltin="1"/>
    <cellStyle name="Komma 2" xfId="1" xr:uid="{00000000-0005-0000-0000-000006000000}"/>
    <cellStyle name="Methoden_Überschrift" xfId="2" xr:uid="{00000000-0005-0000-0000-000007000000}"/>
    <cellStyle name="Normal" xfId="0" builtinId="0"/>
    <cellStyle name="Parameter_abbreviation" xfId="14" xr:uid="{00000000-0005-0000-0000-000008000000}"/>
    <cellStyle name="Title" xfId="9" builtinId="15" customBuiltin="1"/>
    <cellStyle name="Werte" xfId="6" xr:uid="{00000000-0005-0000-0000-00000E000000}"/>
  </cellStyles>
  <dxfs count="1">
    <dxf>
      <font>
        <color rgb="FFFF0000"/>
      </font>
    </dxf>
  </dxfs>
  <tableStyles count="0" defaultTableStyle="TableStyleMedium2" defaultPivotStyle="PivotStyleLight16"/>
  <colors>
    <mruColors>
      <color rgb="FFC2FECD"/>
      <color rgb="FFD6F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168088</xdr:colOff>
      <xdr:row>0</xdr:row>
      <xdr:rowOff>22412</xdr:rowOff>
    </xdr:from>
    <xdr:to>
      <xdr:col>2</xdr:col>
      <xdr:colOff>1007039</xdr:colOff>
      <xdr:row>1</xdr:row>
      <xdr:rowOff>1274669</xdr:rowOff>
    </xdr:to>
    <xdr:pic>
      <xdr:nvPicPr>
        <xdr:cNvPr id="7" name="Grafik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268941" y="22412"/>
          <a:ext cx="2243496" cy="1609164"/>
        </a:xfrm>
        <a:prstGeom prst="rect">
          <a:avLst/>
        </a:prstGeom>
      </xdr:spPr>
    </xdr:pic>
    <xdr:clientData/>
  </xdr:twoCellAnchor>
  <xdr:twoCellAnchor editAs="oneCell">
    <xdr:from>
      <xdr:col>4</xdr:col>
      <xdr:colOff>2039470</xdr:colOff>
      <xdr:row>33</xdr:row>
      <xdr:rowOff>123266</xdr:rowOff>
    </xdr:from>
    <xdr:to>
      <xdr:col>12</xdr:col>
      <xdr:colOff>158141</xdr:colOff>
      <xdr:row>39</xdr:row>
      <xdr:rowOff>67236</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6723529" y="8729384"/>
          <a:ext cx="6366200" cy="1176617"/>
        </a:xfrm>
        <a:prstGeom prst="rect">
          <a:avLst/>
        </a:prstGeom>
      </xdr:spPr>
    </xdr:pic>
    <xdr:clientData/>
  </xdr:twoCellAnchor>
  <xdr:twoCellAnchor editAs="oneCell">
    <xdr:from>
      <xdr:col>4</xdr:col>
      <xdr:colOff>2039470</xdr:colOff>
      <xdr:row>39</xdr:row>
      <xdr:rowOff>112060</xdr:rowOff>
    </xdr:from>
    <xdr:to>
      <xdr:col>12</xdr:col>
      <xdr:colOff>179294</xdr:colOff>
      <xdr:row>42</xdr:row>
      <xdr:rowOff>71646</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6723529" y="9950825"/>
          <a:ext cx="6387353" cy="575909"/>
        </a:xfrm>
        <a:prstGeom prst="rect">
          <a:avLst/>
        </a:prstGeom>
      </xdr:spPr>
    </xdr:pic>
    <xdr:clientData/>
  </xdr:twoCellAnchor>
  <xdr:twoCellAnchor editAs="oneCell">
    <xdr:from>
      <xdr:col>4</xdr:col>
      <xdr:colOff>2039472</xdr:colOff>
      <xdr:row>42</xdr:row>
      <xdr:rowOff>168088</xdr:rowOff>
    </xdr:from>
    <xdr:to>
      <xdr:col>13</xdr:col>
      <xdr:colOff>336178</xdr:colOff>
      <xdr:row>45</xdr:row>
      <xdr:rowOff>171801</xdr:rowOff>
    </xdr:to>
    <xdr:pic>
      <xdr:nvPicPr>
        <xdr:cNvPr id="10" name="Grafik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4"/>
        <a:stretch>
          <a:fillRect/>
        </a:stretch>
      </xdr:blipFill>
      <xdr:spPr>
        <a:xfrm>
          <a:off x="6723531" y="10623176"/>
          <a:ext cx="7384676" cy="631243"/>
        </a:xfrm>
        <a:prstGeom prst="rect">
          <a:avLst/>
        </a:prstGeom>
      </xdr:spPr>
    </xdr:pic>
    <xdr:clientData/>
  </xdr:twoCellAnchor>
</xdr:wsDr>
</file>

<file path=xl/theme/theme1.xml><?xml version="1.0" encoding="utf-8"?>
<a:theme xmlns:a="http://schemas.openxmlformats.org/drawingml/2006/main" name="streamSAVE">
  <a:themeElements>
    <a:clrScheme name="streamSAVE_Excel">
      <a:dk1>
        <a:sysClr val="windowText" lastClr="000000"/>
      </a:dk1>
      <a:lt1>
        <a:sysClr val="window" lastClr="FFFFFF"/>
      </a:lt1>
      <a:dk2>
        <a:srgbClr val="055D6E"/>
      </a:dk2>
      <a:lt2>
        <a:srgbClr val="E7E6E6"/>
      </a:lt2>
      <a:accent1>
        <a:srgbClr val="0CBADC"/>
      </a:accent1>
      <a:accent2>
        <a:srgbClr val="04C56C"/>
      </a:accent2>
      <a:accent3>
        <a:srgbClr val="CCCC00"/>
      </a:accent3>
      <a:accent4>
        <a:srgbClr val="E24304"/>
      </a:accent4>
      <a:accent5>
        <a:srgbClr val="088BA5"/>
      </a:accent5>
      <a:accent6>
        <a:srgbClr val="E7E6E6"/>
      </a:accent6>
      <a:hlink>
        <a:srgbClr val="0563C1"/>
      </a:hlink>
      <a:folHlink>
        <a:srgbClr val="954F72"/>
      </a:folHlink>
    </a:clrScheme>
    <a:fontScheme name="streamSAVE">
      <a:majorFont>
        <a:latin typeface="Franklin Gothic Medium"/>
        <a:ea typeface=""/>
        <a:cs typeface=""/>
      </a:majorFont>
      <a:minorFont>
        <a:latin typeface="Franklin Gothic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74"/>
  <sheetViews>
    <sheetView showGridLines="0" tabSelected="1" zoomScale="85" zoomScaleNormal="85" workbookViewId="0">
      <selection activeCell="C5" sqref="C5"/>
    </sheetView>
  </sheetViews>
  <sheetFormatPr defaultColWidth="10.88671875" defaultRowHeight="15.75" x14ac:dyDescent="0.3"/>
  <cols>
    <col min="1" max="1" width="1.21875" customWidth="1"/>
    <col min="2" max="2" width="16.44140625" customWidth="1"/>
    <col min="3" max="3" width="26.77734375" customWidth="1"/>
    <col min="4" max="4" width="10.21875" customWidth="1"/>
    <col min="5" max="5" width="32.77734375" customWidth="1"/>
    <col min="6" max="6" width="9.109375" customWidth="1"/>
    <col min="7" max="7" width="5.21875" customWidth="1"/>
    <col min="8" max="15" width="9.77734375" customWidth="1"/>
    <col min="16" max="16" width="11.109375" bestFit="1" customWidth="1"/>
  </cols>
  <sheetData>
    <row r="1" spans="1:15" ht="27" x14ac:dyDescent="0.3">
      <c r="A1" s="2"/>
      <c r="B1" s="2"/>
      <c r="C1" s="45"/>
      <c r="D1" s="80" t="s">
        <v>0</v>
      </c>
      <c r="E1" s="80"/>
      <c r="F1" s="80"/>
      <c r="G1" s="80"/>
      <c r="H1" s="80"/>
      <c r="I1" s="80"/>
      <c r="J1" s="80"/>
      <c r="K1" s="80"/>
      <c r="L1" s="80"/>
      <c r="M1" s="80"/>
      <c r="N1" s="80"/>
      <c r="O1" s="33"/>
    </row>
    <row r="2" spans="1:15" ht="108.75" customHeight="1" x14ac:dyDescent="0.3">
      <c r="A2" s="2"/>
      <c r="B2" s="2"/>
      <c r="C2" s="46"/>
      <c r="D2" s="81" t="s">
        <v>1</v>
      </c>
      <c r="E2" s="81"/>
      <c r="F2" s="81"/>
      <c r="G2" s="81"/>
      <c r="H2" s="81"/>
      <c r="I2" s="81"/>
      <c r="J2" s="81"/>
      <c r="K2" s="81"/>
      <c r="L2" s="81"/>
      <c r="M2" s="81"/>
      <c r="N2" s="81"/>
      <c r="O2" s="2"/>
    </row>
    <row r="3" spans="1:15" ht="19.5" x14ac:dyDescent="0.3">
      <c r="A3" s="2"/>
      <c r="B3" s="67" t="s">
        <v>2</v>
      </c>
      <c r="C3" s="67"/>
      <c r="D3" s="67"/>
      <c r="E3" s="67"/>
      <c r="F3" s="67"/>
      <c r="G3" s="67"/>
      <c r="H3" s="1"/>
      <c r="I3" s="1"/>
      <c r="J3" s="1"/>
      <c r="K3" s="1"/>
      <c r="L3" s="1"/>
      <c r="M3" s="1"/>
      <c r="N3" s="1"/>
      <c r="O3" s="1"/>
    </row>
    <row r="4" spans="1:15" ht="19.5" x14ac:dyDescent="0.3">
      <c r="A4" s="2"/>
      <c r="B4" s="11"/>
      <c r="C4" s="11"/>
      <c r="D4" s="11"/>
      <c r="E4" s="11"/>
      <c r="F4" s="11"/>
      <c r="G4" s="11"/>
      <c r="H4" s="1"/>
      <c r="I4" s="1"/>
      <c r="J4" s="1"/>
      <c r="K4" s="1"/>
      <c r="L4" s="1"/>
      <c r="M4" s="1"/>
      <c r="N4" s="1"/>
      <c r="O4" s="1"/>
    </row>
    <row r="5" spans="1:15" x14ac:dyDescent="0.3">
      <c r="A5" s="2"/>
      <c r="B5" s="13" t="s">
        <v>3</v>
      </c>
      <c r="C5" s="24"/>
      <c r="D5" s="12"/>
      <c r="E5" s="52" t="s">
        <v>4</v>
      </c>
      <c r="F5" s="12"/>
      <c r="G5" s="2"/>
      <c r="H5" s="12"/>
      <c r="I5" s="12"/>
      <c r="J5" s="12"/>
      <c r="K5" s="12"/>
      <c r="L5" s="12"/>
      <c r="M5" s="12"/>
      <c r="N5" s="12"/>
      <c r="O5" s="6"/>
    </row>
    <row r="6" spans="1:15" x14ac:dyDescent="0.3">
      <c r="A6" s="2"/>
      <c r="B6" s="13" t="s">
        <v>136</v>
      </c>
      <c r="C6" s="47"/>
      <c r="D6" s="12"/>
      <c r="E6" s="52" t="s">
        <v>139</v>
      </c>
      <c r="F6" s="12"/>
      <c r="G6" s="2"/>
      <c r="H6" s="12"/>
      <c r="I6" s="12"/>
      <c r="J6" s="12"/>
      <c r="K6" s="12"/>
      <c r="L6" s="12"/>
      <c r="M6" s="12"/>
      <c r="N6" s="12"/>
      <c r="O6" s="6"/>
    </row>
    <row r="7" spans="1:15" ht="31.5" x14ac:dyDescent="0.3">
      <c r="A7" s="2"/>
      <c r="B7" s="13" t="s">
        <v>140</v>
      </c>
      <c r="C7" s="48"/>
      <c r="D7" s="12"/>
      <c r="E7" s="52" t="s">
        <v>6</v>
      </c>
      <c r="F7" s="12"/>
      <c r="G7" s="2"/>
      <c r="H7" s="12"/>
      <c r="I7" s="12"/>
      <c r="J7" s="12"/>
      <c r="K7" s="12"/>
      <c r="L7" s="12"/>
      <c r="M7" s="12"/>
      <c r="N7" s="12"/>
      <c r="O7" s="6"/>
    </row>
    <row r="8" spans="1:15" x14ac:dyDescent="0.3">
      <c r="A8" s="2"/>
      <c r="B8" s="13" t="s">
        <v>7</v>
      </c>
      <c r="C8" s="48"/>
      <c r="D8" s="12"/>
      <c r="E8" s="52" t="s">
        <v>9</v>
      </c>
      <c r="F8" s="12"/>
      <c r="G8" s="2"/>
      <c r="H8" s="12"/>
      <c r="I8" s="12"/>
      <c r="J8" s="12"/>
      <c r="K8" s="12"/>
      <c r="L8" s="12"/>
      <c r="M8" s="12"/>
      <c r="N8" s="12"/>
      <c r="O8" s="6"/>
    </row>
    <row r="9" spans="1:15" ht="31.5" x14ac:dyDescent="0.3">
      <c r="A9" s="2"/>
      <c r="B9" s="13" t="s">
        <v>10</v>
      </c>
      <c r="C9" s="48"/>
      <c r="D9" s="12"/>
      <c r="E9" s="52" t="s">
        <v>11</v>
      </c>
      <c r="F9" s="12"/>
      <c r="G9" s="2"/>
      <c r="H9" s="12"/>
      <c r="I9" s="12"/>
      <c r="J9" s="12"/>
      <c r="K9" s="12"/>
      <c r="L9" s="12"/>
      <c r="M9" s="12"/>
      <c r="N9" s="12"/>
      <c r="O9" s="6"/>
    </row>
    <row r="10" spans="1:15" x14ac:dyDescent="0.3">
      <c r="A10" s="2"/>
      <c r="B10" s="13" t="s">
        <v>12</v>
      </c>
      <c r="C10" s="48"/>
      <c r="D10" s="12"/>
      <c r="E10" s="52" t="s">
        <v>14</v>
      </c>
      <c r="F10" s="12"/>
      <c r="G10" s="2"/>
      <c r="H10" s="12"/>
      <c r="I10" s="12"/>
      <c r="J10" s="12"/>
      <c r="K10" s="12"/>
      <c r="L10" s="12"/>
      <c r="M10" s="12"/>
      <c r="N10" s="12"/>
      <c r="O10" s="6"/>
    </row>
    <row r="11" spans="1:15" x14ac:dyDescent="0.3">
      <c r="A11" s="2"/>
      <c r="B11" s="14"/>
      <c r="C11" s="2"/>
      <c r="D11" s="5"/>
      <c r="E11" s="2"/>
      <c r="F11" s="2"/>
      <c r="G11" s="6"/>
      <c r="H11" s="6"/>
      <c r="I11" s="6"/>
      <c r="J11" s="6"/>
      <c r="K11" s="6"/>
      <c r="L11" s="6"/>
      <c r="M11" s="6"/>
      <c r="N11" s="6"/>
      <c r="O11" s="6"/>
    </row>
    <row r="12" spans="1:15" x14ac:dyDescent="0.3">
      <c r="A12" s="2"/>
      <c r="B12" s="15"/>
      <c r="C12" s="68" t="s">
        <v>15</v>
      </c>
      <c r="D12" s="68"/>
      <c r="E12" s="68"/>
      <c r="F12" s="68"/>
      <c r="G12" s="6"/>
      <c r="H12" s="6"/>
      <c r="I12" s="6"/>
      <c r="J12" s="6"/>
      <c r="K12" s="6"/>
      <c r="L12" s="6"/>
      <c r="M12" s="6"/>
      <c r="N12" s="6"/>
      <c r="O12" s="6"/>
    </row>
    <row r="13" spans="1:15" x14ac:dyDescent="0.3">
      <c r="A13" s="2"/>
      <c r="B13" s="15"/>
      <c r="C13" s="30" t="s">
        <v>16</v>
      </c>
      <c r="D13" s="30" t="s">
        <v>17</v>
      </c>
      <c r="E13" s="30" t="s">
        <v>18</v>
      </c>
      <c r="F13" s="30" t="s">
        <v>17</v>
      </c>
      <c r="G13" s="6"/>
      <c r="H13" s="22" t="s">
        <v>19</v>
      </c>
      <c r="I13" s="22"/>
      <c r="J13" s="22"/>
      <c r="K13" s="22"/>
      <c r="L13" s="22"/>
      <c r="M13" s="22"/>
      <c r="N13" s="22"/>
      <c r="O13" s="6"/>
    </row>
    <row r="14" spans="1:15" x14ac:dyDescent="0.3">
      <c r="A14" s="2"/>
      <c r="B14" s="15"/>
      <c r="C14" s="20"/>
      <c r="D14" s="21"/>
      <c r="E14" s="20"/>
      <c r="F14" s="21"/>
      <c r="G14" s="6"/>
      <c r="H14" s="64" t="s">
        <v>21</v>
      </c>
      <c r="I14" s="65"/>
      <c r="J14" s="65"/>
      <c r="K14" s="65"/>
      <c r="L14" s="65"/>
      <c r="M14" s="65"/>
      <c r="N14" s="66"/>
      <c r="O14" s="6"/>
    </row>
    <row r="15" spans="1:15" x14ac:dyDescent="0.3">
      <c r="A15" s="2"/>
      <c r="B15" s="15"/>
      <c r="C15" s="20"/>
      <c r="D15" s="21"/>
      <c r="E15" s="20"/>
      <c r="F15" s="21"/>
      <c r="G15" s="6"/>
      <c r="H15" s="64" t="s">
        <v>21</v>
      </c>
      <c r="I15" s="65"/>
      <c r="J15" s="65"/>
      <c r="K15" s="65"/>
      <c r="L15" s="65"/>
      <c r="M15" s="65"/>
      <c r="N15" s="66"/>
      <c r="O15" s="6"/>
    </row>
    <row r="16" spans="1:15" x14ac:dyDescent="0.3">
      <c r="A16" s="2"/>
      <c r="B16" s="15"/>
      <c r="C16" s="20"/>
      <c r="D16" s="21"/>
      <c r="E16" s="20"/>
      <c r="F16" s="21"/>
      <c r="G16" s="6"/>
      <c r="H16" s="64" t="s">
        <v>21</v>
      </c>
      <c r="I16" s="65"/>
      <c r="J16" s="65"/>
      <c r="K16" s="65"/>
      <c r="L16" s="65"/>
      <c r="M16" s="65"/>
      <c r="N16" s="66"/>
      <c r="O16" s="6"/>
    </row>
    <row r="17" spans="1:16" x14ac:dyDescent="0.3">
      <c r="A17" s="2"/>
      <c r="B17" s="15"/>
      <c r="C17" s="20"/>
      <c r="D17" s="21"/>
      <c r="E17" s="20"/>
      <c r="F17" s="21"/>
      <c r="G17" s="6"/>
      <c r="H17" s="64" t="s">
        <v>21</v>
      </c>
      <c r="I17" s="65"/>
      <c r="J17" s="65"/>
      <c r="K17" s="65"/>
      <c r="L17" s="65"/>
      <c r="M17" s="65"/>
      <c r="N17" s="66"/>
      <c r="O17" s="6"/>
    </row>
    <row r="18" spans="1:16" x14ac:dyDescent="0.3">
      <c r="A18" s="2"/>
      <c r="B18" s="15"/>
      <c r="C18" s="20"/>
      <c r="D18" s="21"/>
      <c r="E18" s="20"/>
      <c r="F18" s="21"/>
      <c r="G18" s="6"/>
      <c r="H18" s="64" t="s">
        <v>21</v>
      </c>
      <c r="I18" s="65"/>
      <c r="J18" s="65"/>
      <c r="K18" s="65"/>
      <c r="L18" s="65"/>
      <c r="M18" s="65"/>
      <c r="N18" s="66"/>
      <c r="O18" s="6"/>
    </row>
    <row r="19" spans="1:16" x14ac:dyDescent="0.3">
      <c r="A19" s="2"/>
      <c r="B19" s="15"/>
      <c r="C19" s="18" t="s">
        <v>22</v>
      </c>
      <c r="D19" s="19">
        <f>SUM(D14:D18)</f>
        <v>0</v>
      </c>
      <c r="E19" s="18" t="s">
        <v>22</v>
      </c>
      <c r="F19" s="19">
        <f>SUM(F14:F18)</f>
        <v>0</v>
      </c>
      <c r="G19" s="6"/>
      <c r="H19" s="27" t="s">
        <v>23</v>
      </c>
      <c r="I19" s="28"/>
      <c r="K19" s="28"/>
      <c r="L19" s="28"/>
      <c r="M19" s="28"/>
      <c r="N19" s="29"/>
      <c r="O19" s="6"/>
    </row>
    <row r="20" spans="1:16" ht="17.25" x14ac:dyDescent="0.3">
      <c r="A20" s="2"/>
      <c r="B20" s="2"/>
      <c r="C20" s="13" t="s">
        <v>24</v>
      </c>
      <c r="D20" s="7">
        <f>IF($C$5="National values",(IFERROR($D$14*INDEX('National Values'!$C$3:$C$37,MATCH($C$14,'National Values'!$A$3:$A$37,0)),0)+IFERROR($D$15*INDEX('National Values'!$C$3:$C$37,MATCH($C$15,'National Values'!$A$3:$A$37,0)),0)+IFERROR($D$16*INDEX('National Values'!$C$3:$C$37,MATCH($C$16,'National Values'!$A$3:$A$37,0)),0)+IFERROR($D$17*INDEX('National Values'!$C$3:$C$37,MATCH($C$17,'National Values'!$A$3:$A$37,0)),0)+IFERROR($D$18*INDEX('National Values'!$C$3:$C$37,MATCH($C$18,'National Values'!$A$3:$A$37,0)),0)),(IFERROR($D$14*INDEX('EU Values'!$C$3:$C$37,MATCH($C$14,'EU Values'!$A$3:$A$37,0)),0)+IFERROR($D$15*INDEX('EU Values'!$C$3:$C$37,MATCH($C$15,'EU Values'!$A$3:$A$37,0)),0)+IFERROR($D$16*INDEX('EU Values'!$C$3:$C$37,MATCH($C$16,'EU Values'!$A$3:$A$37,0)),0)+IFERROR($D$17*INDEX('EU Values'!$C$3:$C$37,MATCH($C$17,'EU Values'!$A$3:$A$37,0)),0)+IFERROR($D$18*INDEX('EU Values'!$C$3:$C$37,MATCH($C$18,'EU Values'!$A$3:$A$37,0)),0)))</f>
        <v>0</v>
      </c>
      <c r="E20" s="13" t="s">
        <v>25</v>
      </c>
      <c r="F20" s="7">
        <f>IF($C$5="National values",IFERROR($F$14*INDEX('National Values'!$C$3:$C$37,MATCH($E$14,'National Values'!$A$3:$A$37,0)),0)+IFERROR($F$15*INDEX('National Values'!$C$3:$C$37,MATCH($E$15,'National Values'!$A$3:$A$37,0)),0)+IFERROR($F$16*INDEX('National Values'!$C$3:$C$37,MATCH($E$16,'National Values'!$A$3:$A$37,0)),0)+IFERROR($F$17*INDEX('National Values'!$C$3:$C$37,MATCH($E$17,'National Values'!$A$3:$A$37,0)),0)+IFERROR($F$18*INDEX('National Values'!$C$3:$C$37,MATCH($E$18,'National Values'!$A$3:$A$37,0)),0),IFERROR($F$14*INDEX('EU Values'!$C$3:$C$37,MATCH($E$14,'EU Values'!$A$3:$A$37,0)),0)+IFERROR($F$15*INDEX('EU Values'!$C$3:$C$37,MATCH($E$15,'EU Values'!$A$3:$A$37,0)),0)+IFERROR($F$16*INDEX('EU Values'!$C$3:$C$37,MATCH($E$16,'EU Values'!$A$3:$A$37,0)),0)+IFERROR($F$17*INDEX('EU Values'!$C$3:$C$37,MATCH($E$17,'EU Values'!$A$3:$A$37,0)),0)+IFERROR($F$18*INDEX('EU Values'!$C$3:$C$37,MATCH($E$18,'EU Values'!$A$3:$A$37,0)),0))</f>
        <v>0</v>
      </c>
      <c r="G20" s="2"/>
      <c r="H20" s="69" t="s">
        <v>26</v>
      </c>
      <c r="I20" s="70"/>
      <c r="J20" s="70"/>
      <c r="K20" s="70"/>
      <c r="L20" s="70"/>
      <c r="M20" s="70"/>
      <c r="N20" s="71"/>
      <c r="O20" s="5"/>
    </row>
    <row r="21" spans="1:16" ht="17.25" x14ac:dyDescent="0.3">
      <c r="A21" s="2"/>
      <c r="B21" s="2"/>
      <c r="C21" s="13" t="s">
        <v>27</v>
      </c>
      <c r="D21" s="7">
        <f>IF($C$5="National values",(IFERROR($D$14*INDEX('National Values'!$B$3:$B$37,MATCH($C$14,'National Values'!$A$3:$A$37,0)),0)+IFERROR($D$15*INDEX('National Values'!$B$3:$B$37,MATCH($C$15,'National Values'!$A$3:$A$37,0)),0)+IFERROR($D$16*INDEX('National Values'!$B$3:$B$37,MATCH($C$16,'National Values'!$A$3:$A$37,0)),0)+IFERROR($D$17*INDEX('National Values'!$B$3:$B$37,MATCH($C$17,'National Values'!$A$3:$A$37,0)),0)+IFERROR($D$18*INDEX('National Values'!$B$3:$B$37,MATCH($C$18,'National Values'!$A$3:$A$37,0)),0)),(IFERROR($D$14*INDEX('EU Values'!$B$3:$B$37,MATCH($C$14,'EU Values'!$A$3:$A$37,0)),0)+IFERROR($D$15*INDEX('EU Values'!$B$3:$B$37,MATCH($C$15,'EU Values'!$A$3:$A$37,0)),0)+IFERROR($D$16*INDEX('EU Values'!$B$3:$B$37,MATCH($C$16,'EU Values'!$A$3:$A$37,0)),0)+IFERROR($D$17*INDEX('EU Values'!$B$3:$B$37,MATCH($C$17,'EU Values'!$A$3:$A$37,0)),0)+IFERROR($D$18*INDEX('EU Values'!$B$3:$B$37,MATCH($C$18,'EU Values'!$A$3:$A$37,0)),0)))</f>
        <v>0</v>
      </c>
      <c r="E21" s="13" t="s">
        <v>28</v>
      </c>
      <c r="F21" s="7">
        <f>IF($C$5="National values",IFERROR($F$14*INDEX('National Values'!$B$3:$B$37,MATCH($E$14,'National Values'!$A$3:$A$37,0)),0)+IFERROR($F$15*INDEX('National Values'!$B$3:$B$37,MATCH($E$15,'National Values'!$A$3:$A$37,0)),0)+IFERROR($F$16*INDEX('National Values'!$B$3:$B$37,MATCH($E$16,'National Values'!$A$3:$A$37,0)),0)+IFERROR($F$17*INDEX('National Values'!$B$3:$B$37,MATCH($E$17,'National Values'!$A$3:$A$37,0)),0)+IFERROR($F$18*INDEX('National Values'!$B$3:$B$37,MATCH($E$18,'National Values'!$A$3:$A$37,0)),0),IFERROR($F$14*INDEX('EU Values'!$B$3:$B$37,MATCH($E$14,'EU Values'!$A$3:$A$37,0)),0)+IFERROR($F$15*INDEX('EU Values'!$B$3:$B$37,MATCH($E$15,'EU Values'!$A$3:$A$37,0)),0)+IFERROR($F$16*INDEX('EU Values'!$B$3:$B$37,MATCH($E$16,'EU Values'!$A$3:$A$37,0)),0)+IFERROR($F$17*INDEX('EU Values'!$B$3:$B$37,MATCH($E$17,'EU Values'!$A$3:$A$37,0)),0)+IFERROR($F$18*INDEX('EU Values'!$B$3:$B$37,MATCH($E$18,'EU Values'!$A$3:$A$37,0)),0))</f>
        <v>0</v>
      </c>
      <c r="G21" s="2"/>
      <c r="H21" s="69" t="s">
        <v>29</v>
      </c>
      <c r="I21" s="70"/>
      <c r="J21" s="70"/>
      <c r="K21" s="70"/>
      <c r="L21" s="70"/>
      <c r="M21" s="70"/>
      <c r="N21" s="71"/>
      <c r="O21" s="5"/>
    </row>
    <row r="22" spans="1:16" x14ac:dyDescent="0.3">
      <c r="A22" s="2"/>
      <c r="B22" s="15"/>
      <c r="C22" s="2"/>
      <c r="D22" s="5"/>
      <c r="E22" s="2"/>
      <c r="F22" s="2"/>
      <c r="G22" s="6"/>
      <c r="H22" s="6"/>
      <c r="I22" s="6"/>
      <c r="J22" s="6"/>
      <c r="K22" s="6"/>
      <c r="L22" s="6"/>
      <c r="M22" s="6"/>
      <c r="N22" s="6"/>
      <c r="O22" s="6"/>
    </row>
    <row r="23" spans="1:16" x14ac:dyDescent="0.3">
      <c r="A23" s="2"/>
      <c r="B23" s="15"/>
      <c r="C23" s="30" t="s">
        <v>30</v>
      </c>
      <c r="D23" s="30" t="s">
        <v>31</v>
      </c>
      <c r="E23" s="30" t="s">
        <v>32</v>
      </c>
      <c r="F23" s="30" t="s">
        <v>31</v>
      </c>
      <c r="G23" s="2"/>
      <c r="H23" s="22" t="s">
        <v>19</v>
      </c>
      <c r="I23" s="22"/>
      <c r="J23" s="22"/>
      <c r="K23" s="22"/>
      <c r="L23" s="22"/>
      <c r="M23" s="22"/>
      <c r="N23" s="22"/>
      <c r="O23" s="3"/>
    </row>
    <row r="24" spans="1:16" x14ac:dyDescent="0.3">
      <c r="A24" s="2"/>
      <c r="B24" s="16" t="s">
        <v>146</v>
      </c>
      <c r="C24" s="20"/>
      <c r="D24" s="43" t="s">
        <v>43</v>
      </c>
      <c r="E24" s="20"/>
      <c r="F24" s="43" t="s">
        <v>43</v>
      </c>
      <c r="G24" s="2"/>
      <c r="H24" s="64" t="s">
        <v>141</v>
      </c>
      <c r="I24" s="65"/>
      <c r="J24" s="65"/>
      <c r="K24" s="65"/>
      <c r="L24" s="65"/>
      <c r="M24" s="65"/>
      <c r="N24" s="66"/>
      <c r="O24" s="5"/>
    </row>
    <row r="25" spans="1:16" x14ac:dyDescent="0.3">
      <c r="A25" s="2"/>
      <c r="B25" s="16" t="s">
        <v>33</v>
      </c>
      <c r="C25" s="20"/>
      <c r="D25" s="43" t="s">
        <v>34</v>
      </c>
      <c r="E25" s="20"/>
      <c r="F25" s="43" t="s">
        <v>34</v>
      </c>
      <c r="G25" s="2"/>
      <c r="H25" s="64" t="s">
        <v>149</v>
      </c>
      <c r="I25" s="65"/>
      <c r="J25" s="65"/>
      <c r="K25" s="65"/>
      <c r="L25" s="65"/>
      <c r="M25" s="65"/>
      <c r="N25" s="66"/>
      <c r="O25" s="5"/>
    </row>
    <row r="26" spans="1:16" x14ac:dyDescent="0.3">
      <c r="A26" s="2"/>
      <c r="B26" s="13" t="s">
        <v>35</v>
      </c>
      <c r="C26" s="20"/>
      <c r="D26" s="43" t="s">
        <v>35</v>
      </c>
      <c r="E26" s="37" t="str">
        <f>IFERROR(INDEX('EU Values'!$B$56:$B$64,MATCH($C$8,'EU Values'!$A$56:$A$64,0)),"-")</f>
        <v>-</v>
      </c>
      <c r="F26" s="43" t="s">
        <v>35</v>
      </c>
      <c r="G26" s="2"/>
      <c r="H26" s="64" t="s">
        <v>36</v>
      </c>
      <c r="I26" s="65"/>
      <c r="J26" s="65"/>
      <c r="K26" s="65"/>
      <c r="L26" s="65"/>
      <c r="M26" s="65"/>
      <c r="N26" s="66"/>
      <c r="O26" s="5"/>
    </row>
    <row r="27" spans="1:16" ht="17.25" x14ac:dyDescent="0.3">
      <c r="A27" s="2"/>
      <c r="B27" s="13" t="s">
        <v>37</v>
      </c>
      <c r="C27" s="20"/>
      <c r="D27" s="43" t="s">
        <v>38</v>
      </c>
      <c r="E27" s="37" t="str">
        <f>IFERROR(INDEX('EU Values'!C41:C44,MATCH(C6,'EU Values'!A41:A44,0)),"-")</f>
        <v>-</v>
      </c>
      <c r="F27" s="43" t="s">
        <v>38</v>
      </c>
      <c r="G27" s="2"/>
      <c r="H27" s="64" t="s">
        <v>39</v>
      </c>
      <c r="I27" s="65"/>
      <c r="J27" s="65"/>
      <c r="K27" s="65"/>
      <c r="L27" s="65"/>
      <c r="M27" s="65"/>
      <c r="N27" s="66"/>
      <c r="O27" s="5"/>
    </row>
    <row r="28" spans="1:16" ht="17.25" x14ac:dyDescent="0.3">
      <c r="A28" s="2"/>
      <c r="B28" s="13" t="s">
        <v>40</v>
      </c>
      <c r="C28" s="20"/>
      <c r="D28" s="43" t="s">
        <v>38</v>
      </c>
      <c r="E28" s="37" t="str">
        <f>IFERROR(INDEX('EU Values'!D41:E44,MATCH(C6,'EU Values'!A41:A44,0),MATCH(C7,'EU Values'!D40:E40,0)),"-")</f>
        <v>-</v>
      </c>
      <c r="F28" s="43" t="s">
        <v>38</v>
      </c>
      <c r="G28" s="2"/>
      <c r="H28" s="73" t="s">
        <v>41</v>
      </c>
      <c r="I28" s="74"/>
      <c r="J28" s="74"/>
      <c r="K28" s="74"/>
      <c r="L28" s="74"/>
      <c r="M28" s="74"/>
      <c r="N28" s="75"/>
      <c r="O28" s="5"/>
    </row>
    <row r="29" spans="1:16" x14ac:dyDescent="0.3">
      <c r="A29" s="2"/>
      <c r="B29" s="13" t="s">
        <v>42</v>
      </c>
      <c r="C29" s="20"/>
      <c r="D29" s="43" t="s">
        <v>43</v>
      </c>
      <c r="E29" s="37">
        <v>0.6</v>
      </c>
      <c r="F29" s="43" t="s">
        <v>43</v>
      </c>
      <c r="G29" s="2"/>
      <c r="H29" s="69" t="s">
        <v>44</v>
      </c>
      <c r="I29" s="70"/>
      <c r="J29" s="70"/>
      <c r="K29" s="70"/>
      <c r="L29" s="70"/>
      <c r="M29" s="70"/>
      <c r="N29" s="71"/>
      <c r="O29" s="5"/>
    </row>
    <row r="30" spans="1:16" x14ac:dyDescent="0.3">
      <c r="A30" s="2"/>
      <c r="B30" s="16"/>
      <c r="C30" s="39"/>
      <c r="D30" s="44"/>
      <c r="E30" s="38"/>
      <c r="F30" s="44"/>
      <c r="G30" s="2"/>
      <c r="H30" s="34"/>
      <c r="I30" s="34"/>
      <c r="J30" s="34"/>
      <c r="K30" s="34"/>
      <c r="L30" s="34"/>
      <c r="M30" s="34"/>
      <c r="N30" s="34"/>
      <c r="O30" s="5"/>
    </row>
    <row r="31" spans="1:16" x14ac:dyDescent="0.3">
      <c r="A31" s="2"/>
      <c r="B31" s="16" t="s">
        <v>45</v>
      </c>
      <c r="C31" s="20"/>
      <c r="D31" s="43" t="s">
        <v>43</v>
      </c>
      <c r="E31" s="37" t="str">
        <f>IFERROR(VLOOKUP($C$10,'EU Values'!$A$48:$B$53,2,FALSE),"-")</f>
        <v>-</v>
      </c>
      <c r="F31" s="43" t="s">
        <v>43</v>
      </c>
      <c r="G31" s="2"/>
      <c r="H31" s="69" t="s">
        <v>46</v>
      </c>
      <c r="I31" s="70"/>
      <c r="J31" s="70"/>
      <c r="K31" s="70"/>
      <c r="L31" s="70"/>
      <c r="M31" s="70"/>
      <c r="N31" s="71"/>
      <c r="O31" s="2"/>
      <c r="P31" s="40"/>
    </row>
    <row r="32" spans="1:16" x14ac:dyDescent="0.3">
      <c r="A32" s="2"/>
      <c r="B32" s="2"/>
      <c r="C32" s="42"/>
      <c r="D32" s="2"/>
      <c r="E32" s="2"/>
      <c r="F32" s="2"/>
      <c r="G32" s="2"/>
      <c r="H32" s="2"/>
      <c r="I32" s="2"/>
      <c r="J32" s="2"/>
      <c r="K32" s="2"/>
      <c r="L32" s="2"/>
      <c r="M32" s="2"/>
      <c r="N32" s="2"/>
      <c r="O32" s="2"/>
    </row>
    <row r="33" spans="1:15" ht="19.5" x14ac:dyDescent="0.3">
      <c r="A33" s="2"/>
      <c r="B33" s="67" t="s">
        <v>47</v>
      </c>
      <c r="C33" s="67"/>
      <c r="D33" s="67"/>
      <c r="E33" s="67"/>
      <c r="F33" s="67"/>
      <c r="G33" s="67"/>
      <c r="H33" s="1"/>
      <c r="I33" s="1"/>
      <c r="J33" s="1"/>
      <c r="K33" s="1"/>
      <c r="L33" s="1"/>
      <c r="M33" s="1"/>
      <c r="N33" s="1"/>
      <c r="O33" s="1"/>
    </row>
    <row r="34" spans="1:15" x14ac:dyDescent="0.3">
      <c r="A34" s="2"/>
      <c r="B34" s="2"/>
      <c r="C34" s="2"/>
      <c r="D34" s="5"/>
      <c r="E34" s="2"/>
      <c r="F34" s="2"/>
      <c r="G34" s="6"/>
      <c r="I34" s="6"/>
      <c r="J34" s="6"/>
      <c r="K34" s="6"/>
      <c r="L34" s="6"/>
      <c r="M34" s="6"/>
      <c r="N34" s="6"/>
      <c r="O34" s="6"/>
    </row>
    <row r="35" spans="1:15" x14ac:dyDescent="0.3">
      <c r="A35" s="2"/>
      <c r="B35" s="2"/>
      <c r="C35" s="2"/>
      <c r="D35" s="5"/>
      <c r="E35" s="2"/>
      <c r="F35" s="2"/>
      <c r="G35" s="6"/>
      <c r="H35" s="2"/>
      <c r="I35" s="6"/>
      <c r="J35" s="6"/>
      <c r="K35" s="6"/>
      <c r="L35" s="6"/>
      <c r="M35" s="6"/>
      <c r="N35" s="6"/>
      <c r="O35" s="6"/>
    </row>
    <row r="36" spans="1:15" ht="16.5" x14ac:dyDescent="0.3">
      <c r="A36" s="2"/>
      <c r="B36" s="72" t="s">
        <v>48</v>
      </c>
      <c r="C36" s="72"/>
      <c r="D36" s="72"/>
      <c r="E36" s="72"/>
      <c r="F36" s="72"/>
      <c r="G36" s="72"/>
      <c r="I36" s="6"/>
      <c r="J36" s="6"/>
      <c r="K36" s="6"/>
      <c r="L36" s="6"/>
      <c r="M36" s="6"/>
      <c r="N36" s="6"/>
      <c r="O36" s="6"/>
    </row>
    <row r="37" spans="1:15" x14ac:dyDescent="0.3">
      <c r="A37" s="2"/>
      <c r="B37" s="2"/>
      <c r="C37" s="2"/>
      <c r="D37" s="5"/>
      <c r="E37" s="2"/>
      <c r="F37" s="2"/>
      <c r="G37" s="6"/>
      <c r="H37" s="6"/>
      <c r="I37" s="6"/>
      <c r="J37" s="6"/>
      <c r="K37" s="6"/>
      <c r="L37" s="6"/>
      <c r="M37" s="6"/>
      <c r="N37" s="6"/>
      <c r="O37" s="6"/>
    </row>
    <row r="38" spans="1:15" x14ac:dyDescent="0.3">
      <c r="A38" s="2"/>
      <c r="B38" s="2"/>
      <c r="C38" s="2"/>
      <c r="D38" s="5"/>
      <c r="E38" s="2"/>
      <c r="F38" s="2"/>
      <c r="G38" s="6"/>
      <c r="H38" s="6"/>
      <c r="I38" s="6"/>
      <c r="J38" s="6"/>
      <c r="K38" s="6"/>
      <c r="L38" s="6"/>
      <c r="M38" s="6"/>
      <c r="N38" s="6"/>
      <c r="O38" s="6"/>
    </row>
    <row r="39" spans="1:15" ht="16.5" x14ac:dyDescent="0.3">
      <c r="A39" s="2"/>
      <c r="B39" s="72" t="s">
        <v>147</v>
      </c>
      <c r="C39" s="72"/>
      <c r="D39" s="72"/>
      <c r="E39" s="72"/>
      <c r="F39" s="72"/>
      <c r="G39" s="72"/>
      <c r="H39" s="6"/>
      <c r="I39" s="6"/>
      <c r="J39" s="6"/>
      <c r="K39" s="6"/>
      <c r="L39" s="6"/>
      <c r="M39" s="6"/>
      <c r="N39" s="6"/>
      <c r="O39" s="6"/>
    </row>
    <row r="40" spans="1:15" x14ac:dyDescent="0.3">
      <c r="A40" s="2"/>
      <c r="B40" s="2"/>
      <c r="C40" s="2"/>
      <c r="D40" s="5"/>
      <c r="E40" s="2"/>
      <c r="F40" s="2"/>
      <c r="G40" s="6"/>
      <c r="H40" s="6"/>
      <c r="I40" s="6"/>
      <c r="J40" s="6"/>
      <c r="K40" s="6"/>
      <c r="L40" s="6"/>
      <c r="M40" s="6"/>
      <c r="N40" s="6"/>
      <c r="O40" s="6"/>
    </row>
    <row r="41" spans="1:15" x14ac:dyDescent="0.3">
      <c r="A41" s="2"/>
      <c r="B41" s="2"/>
      <c r="C41" s="2"/>
      <c r="D41" s="5"/>
      <c r="E41" s="2"/>
      <c r="F41" s="2"/>
      <c r="G41" s="6"/>
      <c r="H41" s="6"/>
      <c r="I41" s="6"/>
      <c r="J41" s="6"/>
      <c r="K41" s="6"/>
      <c r="L41" s="6"/>
      <c r="M41" s="6"/>
      <c r="N41" s="6"/>
      <c r="O41" s="6"/>
    </row>
    <row r="42" spans="1:15" ht="16.5" x14ac:dyDescent="0.3">
      <c r="A42" s="2"/>
      <c r="B42" s="72" t="s">
        <v>148</v>
      </c>
      <c r="C42" s="72"/>
      <c r="D42" s="72"/>
      <c r="E42" s="72"/>
      <c r="F42" s="72"/>
      <c r="G42" s="72"/>
      <c r="H42" s="6"/>
      <c r="I42" s="6"/>
      <c r="J42" s="6"/>
      <c r="K42" s="6"/>
      <c r="L42" s="6"/>
      <c r="M42" s="23"/>
      <c r="N42" s="6"/>
      <c r="O42" s="6"/>
    </row>
    <row r="43" spans="1:15" x14ac:dyDescent="0.3">
      <c r="A43" s="2"/>
      <c r="B43" s="2"/>
      <c r="C43" s="2"/>
      <c r="D43" s="5"/>
      <c r="E43" s="2"/>
      <c r="F43" s="2"/>
      <c r="G43" s="6"/>
      <c r="H43" s="6"/>
      <c r="I43" s="6"/>
      <c r="J43" s="6"/>
      <c r="K43" s="6"/>
      <c r="L43" s="6"/>
      <c r="M43" s="6"/>
      <c r="N43" s="6"/>
      <c r="O43" s="6"/>
    </row>
    <row r="44" spans="1:15" x14ac:dyDescent="0.3">
      <c r="A44" s="2"/>
      <c r="B44" s="2"/>
      <c r="C44" s="2"/>
      <c r="D44" s="5"/>
      <c r="E44" s="2"/>
      <c r="F44" s="2"/>
      <c r="G44" s="6"/>
      <c r="H44" s="6"/>
      <c r="I44" s="6"/>
      <c r="J44" s="6"/>
      <c r="K44" s="6"/>
      <c r="L44" s="6"/>
      <c r="M44" s="6"/>
      <c r="N44" s="6"/>
      <c r="O44" s="6"/>
    </row>
    <row r="45" spans="1:15" ht="18" x14ac:dyDescent="0.3">
      <c r="A45" s="2"/>
      <c r="B45" s="72" t="s">
        <v>49</v>
      </c>
      <c r="C45" s="72"/>
      <c r="D45" s="72"/>
      <c r="E45" s="72"/>
      <c r="F45" s="72"/>
      <c r="G45" s="72"/>
      <c r="H45" s="6"/>
      <c r="I45" s="6"/>
      <c r="J45" s="6"/>
      <c r="K45" s="6"/>
      <c r="L45" s="6"/>
      <c r="M45" s="23"/>
      <c r="N45" s="6"/>
      <c r="O45" s="6"/>
    </row>
    <row r="46" spans="1:15" x14ac:dyDescent="0.3">
      <c r="A46" s="2"/>
      <c r="B46" s="2"/>
      <c r="C46" s="2"/>
      <c r="D46" s="5"/>
      <c r="E46" s="2"/>
      <c r="F46" s="2"/>
      <c r="G46" s="6"/>
      <c r="H46" s="6"/>
      <c r="I46" s="6"/>
      <c r="J46" s="6"/>
      <c r="K46" s="6"/>
      <c r="L46" s="6"/>
      <c r="M46" s="6"/>
      <c r="N46" s="6"/>
      <c r="O46" s="6"/>
    </row>
    <row r="47" spans="1:15" x14ac:dyDescent="0.3">
      <c r="A47" s="2"/>
      <c r="B47" s="2"/>
      <c r="C47" s="2"/>
      <c r="D47" s="5"/>
      <c r="E47" s="2"/>
      <c r="F47" s="2"/>
      <c r="G47" s="6"/>
      <c r="H47" s="6"/>
      <c r="I47" s="6"/>
      <c r="J47" s="6"/>
      <c r="K47" s="6"/>
      <c r="L47" s="6"/>
      <c r="M47" s="6"/>
      <c r="N47" s="6"/>
      <c r="O47" s="6"/>
    </row>
    <row r="48" spans="1:15" ht="19.5" x14ac:dyDescent="0.3">
      <c r="A48" s="2"/>
      <c r="B48" s="67" t="s">
        <v>50</v>
      </c>
      <c r="C48" s="67"/>
      <c r="D48" s="67"/>
      <c r="E48" s="67"/>
      <c r="F48" s="67"/>
      <c r="G48" s="67"/>
      <c r="H48" s="6"/>
      <c r="I48" s="6"/>
      <c r="J48" s="6"/>
      <c r="K48" s="6"/>
      <c r="L48" s="6"/>
      <c r="M48" s="6"/>
      <c r="N48" s="6"/>
      <c r="O48" s="6"/>
    </row>
    <row r="49" spans="1:15" x14ac:dyDescent="0.3">
      <c r="A49" s="2"/>
      <c r="B49" s="2"/>
      <c r="C49" s="2"/>
      <c r="D49" s="5"/>
      <c r="E49" s="2"/>
      <c r="F49" s="2"/>
      <c r="G49" s="6"/>
      <c r="H49" s="6"/>
      <c r="I49" s="6"/>
      <c r="J49" s="6"/>
      <c r="K49" s="6"/>
      <c r="L49" s="6"/>
      <c r="M49" s="6"/>
      <c r="N49" s="6"/>
      <c r="O49" s="6"/>
    </row>
    <row r="50" spans="1:15" x14ac:dyDescent="0.3">
      <c r="A50" s="2"/>
      <c r="B50" s="2"/>
      <c r="C50" s="30" t="s">
        <v>30</v>
      </c>
      <c r="D50" s="30" t="s">
        <v>31</v>
      </c>
      <c r="E50" s="30" t="s">
        <v>51</v>
      </c>
      <c r="F50" s="30" t="s">
        <v>31</v>
      </c>
      <c r="G50" s="6"/>
      <c r="H50" s="22" t="s">
        <v>19</v>
      </c>
      <c r="I50" s="22"/>
      <c r="J50" s="22"/>
      <c r="K50" s="22"/>
      <c r="L50" s="22"/>
      <c r="M50" s="22"/>
      <c r="N50" s="22"/>
      <c r="O50" s="6"/>
    </row>
    <row r="51" spans="1:15" x14ac:dyDescent="0.3">
      <c r="A51" s="2"/>
      <c r="B51" s="4" t="s">
        <v>52</v>
      </c>
      <c r="C51" s="25" t="str">
        <f>IFERROR(IF(C9="Yes",C24*C25*C26*(1/C27-1/C28)*C29*100+(C24*C25*C26*C29*(1/C28)*100*C31),C24*C25*C26*(1/C27-1/C28)*C29*100),"insufficient data")</f>
        <v>insufficient data</v>
      </c>
      <c r="D51" s="26" t="s">
        <v>53</v>
      </c>
      <c r="E51" s="25" t="str">
        <f>IFERROR(IF(C9="Yes",E24*E25*E26*(1/E27-1/E28)*E29*100+(E24*E25*E26*E29*(1/E28)*100*E31),E24*E25*E26*(1/E27-1/E28)*E29*100),"insufficient data")</f>
        <v>insufficient data</v>
      </c>
      <c r="F51" s="26" t="s">
        <v>53</v>
      </c>
      <c r="G51" s="2"/>
      <c r="H51" s="64" t="s">
        <v>54</v>
      </c>
      <c r="I51" s="65"/>
      <c r="J51" s="65"/>
      <c r="K51" s="65"/>
      <c r="L51" s="65"/>
      <c r="M51" s="65"/>
      <c r="N51" s="66"/>
      <c r="O51" s="6"/>
    </row>
    <row r="52" spans="1:15" x14ac:dyDescent="0.3">
      <c r="A52" s="2"/>
      <c r="B52" s="4" t="s">
        <v>55</v>
      </c>
      <c r="C52" s="25" t="str">
        <f>IFERROR(IF(C9="Yes",C24*C25*C26*(1/C27-1/C28)*C29*100+(C24*C25*C26*C29*(1/C28)*100*C31),C24*C25*C26*(1/C27-1/C28)*C29*100),"insufficient data")</f>
        <v>insufficient data</v>
      </c>
      <c r="D52" s="26" t="s">
        <v>53</v>
      </c>
      <c r="E52" s="25" t="str">
        <f>IFERROR(IF(C9="Yes",E24*E25*E26*(1/E27-1/E28)*E29*100+(E24*E25*E26*E29*(1/E28)*100*E31),E24*E25*E26*(1/E27-1/E28)*E29*100),"insufficient data")</f>
        <v>insufficient data</v>
      </c>
      <c r="F52" s="26" t="s">
        <v>53</v>
      </c>
      <c r="G52" s="2"/>
      <c r="H52" s="64" t="s">
        <v>56</v>
      </c>
      <c r="I52" s="65"/>
      <c r="J52" s="65"/>
      <c r="K52" s="65"/>
      <c r="L52" s="65"/>
      <c r="M52" s="65"/>
      <c r="N52" s="66"/>
      <c r="O52" s="6"/>
    </row>
    <row r="53" spans="1:15" x14ac:dyDescent="0.3">
      <c r="A53" s="2"/>
      <c r="B53" s="4" t="s">
        <v>57</v>
      </c>
      <c r="C53" s="25" t="str">
        <f>IFERROR(C52*F20,"insufficient data")</f>
        <v>insufficient data</v>
      </c>
      <c r="D53" s="26" t="s">
        <v>53</v>
      </c>
      <c r="E53" s="25" t="str">
        <f>IFERROR(E52*F20,"insufficient data")</f>
        <v>insufficient data</v>
      </c>
      <c r="F53" s="26" t="s">
        <v>53</v>
      </c>
      <c r="G53" s="2"/>
      <c r="H53" s="64" t="s">
        <v>58</v>
      </c>
      <c r="I53" s="65"/>
      <c r="J53" s="65"/>
      <c r="K53" s="65"/>
      <c r="L53" s="65"/>
      <c r="M53" s="65"/>
      <c r="N53" s="66"/>
      <c r="O53" s="6"/>
    </row>
    <row r="54" spans="1:15" x14ac:dyDescent="0.3">
      <c r="A54" s="2"/>
      <c r="B54" s="4" t="s">
        <v>59</v>
      </c>
      <c r="C54" s="25" t="str">
        <f>IFERROR(C51*F21/10^6,"insufficient data")</f>
        <v>insufficient data</v>
      </c>
      <c r="D54" s="26" t="s">
        <v>60</v>
      </c>
      <c r="E54" s="25" t="str">
        <f>IFERROR(E51*F21/10^6,"insufficient data")</f>
        <v>insufficient data</v>
      </c>
      <c r="F54" s="26" t="s">
        <v>60</v>
      </c>
      <c r="G54" s="2"/>
      <c r="H54" s="64" t="s">
        <v>61</v>
      </c>
      <c r="I54" s="65"/>
      <c r="J54" s="65"/>
      <c r="K54" s="65"/>
      <c r="L54" s="65"/>
      <c r="M54" s="65"/>
      <c r="N54" s="66"/>
      <c r="O54" s="6"/>
    </row>
    <row r="55" spans="1:15" x14ac:dyDescent="0.3">
      <c r="A55" s="2"/>
      <c r="B55" s="2"/>
      <c r="C55" s="2"/>
      <c r="D55" s="5"/>
      <c r="E55" s="2"/>
      <c r="F55" s="2"/>
      <c r="G55" s="6"/>
      <c r="H55" s="6"/>
      <c r="I55" s="6"/>
      <c r="J55" s="6"/>
      <c r="K55" s="6"/>
      <c r="L55" s="6"/>
      <c r="M55" s="6"/>
      <c r="N55" s="6"/>
      <c r="O55" s="6"/>
    </row>
    <row r="56" spans="1:15" ht="19.5" x14ac:dyDescent="0.3">
      <c r="A56" s="2"/>
      <c r="B56" s="67" t="s">
        <v>62</v>
      </c>
      <c r="C56" s="67"/>
      <c r="D56" s="67"/>
      <c r="E56" s="67"/>
      <c r="F56" s="67"/>
      <c r="G56" s="67"/>
      <c r="H56" s="6"/>
      <c r="I56" s="6"/>
      <c r="J56" s="6"/>
      <c r="K56" s="6"/>
      <c r="L56" s="6"/>
      <c r="M56" s="6"/>
      <c r="N56" s="6"/>
      <c r="O56" s="6"/>
    </row>
    <row r="57" spans="1:15" x14ac:dyDescent="0.3">
      <c r="A57" s="2"/>
      <c r="B57" s="2"/>
      <c r="C57" s="2"/>
      <c r="D57" s="2"/>
      <c r="E57" s="2"/>
      <c r="F57" s="2"/>
      <c r="G57" s="2"/>
      <c r="H57" s="2"/>
      <c r="I57" s="2"/>
      <c r="J57" s="2"/>
      <c r="K57" s="2"/>
      <c r="L57" s="2"/>
      <c r="M57" s="2"/>
      <c r="N57" s="2"/>
      <c r="O57" s="2"/>
    </row>
    <row r="58" spans="1:15" x14ac:dyDescent="0.3">
      <c r="A58" s="2"/>
      <c r="B58" s="2"/>
      <c r="C58" s="53" t="s">
        <v>63</v>
      </c>
      <c r="D58" s="53"/>
      <c r="E58" s="76" t="s">
        <v>64</v>
      </c>
      <c r="F58" s="79"/>
      <c r="G58" s="2"/>
      <c r="H58" s="22" t="s">
        <v>19</v>
      </c>
      <c r="I58" s="22"/>
      <c r="J58" s="22"/>
      <c r="K58" s="22"/>
      <c r="L58" s="22"/>
      <c r="M58" s="22"/>
      <c r="N58" s="22"/>
      <c r="O58" s="2"/>
    </row>
    <row r="59" spans="1:15" x14ac:dyDescent="0.3">
      <c r="A59" s="2"/>
      <c r="B59" s="2"/>
      <c r="C59" s="53"/>
      <c r="D59" s="53"/>
      <c r="E59" s="54" t="s">
        <v>65</v>
      </c>
      <c r="F59" s="55" t="s">
        <v>5</v>
      </c>
      <c r="G59" s="2"/>
      <c r="H59" s="22"/>
      <c r="I59" s="22"/>
      <c r="J59" s="22"/>
      <c r="K59" s="22"/>
      <c r="L59" s="22"/>
      <c r="M59" s="22"/>
      <c r="N59" s="22"/>
      <c r="O59" s="2"/>
    </row>
    <row r="60" spans="1:15" x14ac:dyDescent="0.3">
      <c r="A60" s="2"/>
      <c r="B60" s="2"/>
      <c r="C60" s="82" t="s">
        <v>66</v>
      </c>
      <c r="D60" s="84"/>
      <c r="E60" s="59">
        <v>188</v>
      </c>
      <c r="F60" s="59">
        <v>244</v>
      </c>
      <c r="G60" s="2"/>
      <c r="H60" s="89" t="s">
        <v>67</v>
      </c>
      <c r="I60" s="90"/>
      <c r="J60" s="90"/>
      <c r="K60" s="90"/>
      <c r="L60" s="90"/>
      <c r="M60" s="90"/>
      <c r="N60" s="91"/>
      <c r="O60" s="2"/>
    </row>
    <row r="61" spans="1:15" x14ac:dyDescent="0.3">
      <c r="A61" s="2"/>
      <c r="B61" s="2"/>
      <c r="C61" s="82" t="s">
        <v>68</v>
      </c>
      <c r="D61" s="84"/>
      <c r="E61" s="59">
        <v>720</v>
      </c>
      <c r="F61" s="59">
        <v>900</v>
      </c>
      <c r="G61" s="2"/>
      <c r="H61" s="92"/>
      <c r="I61" s="93"/>
      <c r="J61" s="93"/>
      <c r="K61" s="93"/>
      <c r="L61" s="93"/>
      <c r="M61" s="93"/>
      <c r="N61" s="94"/>
      <c r="O61" s="2"/>
    </row>
    <row r="62" spans="1:15" x14ac:dyDescent="0.3">
      <c r="A62" s="2"/>
      <c r="B62" s="2"/>
      <c r="C62" s="82" t="s">
        <v>69</v>
      </c>
      <c r="D62" s="84"/>
      <c r="E62" s="59">
        <v>6900</v>
      </c>
      <c r="F62" s="59">
        <v>8280</v>
      </c>
      <c r="G62" s="2"/>
      <c r="H62" s="92"/>
      <c r="I62" s="93"/>
      <c r="J62" s="93"/>
      <c r="K62" s="93"/>
      <c r="L62" s="93"/>
      <c r="M62" s="93"/>
      <c r="N62" s="94"/>
      <c r="O62" s="2"/>
    </row>
    <row r="63" spans="1:15" x14ac:dyDescent="0.3">
      <c r="A63" s="2"/>
      <c r="B63" s="2"/>
      <c r="C63" s="82" t="s">
        <v>70</v>
      </c>
      <c r="D63" s="84"/>
      <c r="E63" s="59">
        <v>28750</v>
      </c>
      <c r="F63" s="59">
        <v>34500</v>
      </c>
      <c r="G63" s="2"/>
      <c r="H63" s="95"/>
      <c r="I63" s="96"/>
      <c r="J63" s="96"/>
      <c r="K63" s="96"/>
      <c r="L63" s="96"/>
      <c r="M63" s="96"/>
      <c r="N63" s="97"/>
      <c r="O63" s="2"/>
    </row>
    <row r="64" spans="1:15" x14ac:dyDescent="0.3">
      <c r="A64" s="2"/>
      <c r="B64" s="2"/>
      <c r="C64" s="53" t="s">
        <v>71</v>
      </c>
      <c r="D64" s="53"/>
      <c r="E64" s="76" t="s">
        <v>72</v>
      </c>
      <c r="F64" s="79"/>
      <c r="G64" s="2"/>
      <c r="H64" s="28"/>
      <c r="I64" s="28"/>
      <c r="J64" s="28"/>
      <c r="K64" s="28"/>
      <c r="L64" s="28"/>
      <c r="M64" s="28"/>
      <c r="N64" s="28"/>
      <c r="O64" s="2"/>
    </row>
    <row r="65" spans="1:15" x14ac:dyDescent="0.3">
      <c r="A65" s="2"/>
      <c r="B65" s="2"/>
      <c r="C65" s="82" t="s">
        <v>73</v>
      </c>
      <c r="D65" s="83"/>
      <c r="E65" s="85" t="s">
        <v>74</v>
      </c>
      <c r="F65" s="86"/>
      <c r="G65" s="2"/>
      <c r="H65" s="64" t="s">
        <v>73</v>
      </c>
      <c r="I65" s="65"/>
      <c r="J65" s="65"/>
      <c r="K65" s="65"/>
      <c r="L65" s="65"/>
      <c r="M65" s="65"/>
      <c r="N65" s="66"/>
      <c r="O65" s="2"/>
    </row>
    <row r="66" spans="1:15" x14ac:dyDescent="0.3">
      <c r="A66" s="2"/>
      <c r="B66" s="2"/>
      <c r="C66" s="53" t="s">
        <v>71</v>
      </c>
      <c r="D66" s="53"/>
      <c r="E66" s="76" t="s">
        <v>75</v>
      </c>
      <c r="F66" s="76"/>
      <c r="G66" s="2"/>
      <c r="H66" s="28"/>
      <c r="I66" s="28"/>
      <c r="J66" s="28"/>
      <c r="K66" s="28"/>
      <c r="L66" s="28"/>
      <c r="M66" s="28"/>
      <c r="N66" s="28"/>
      <c r="O66" s="2"/>
    </row>
    <row r="67" spans="1:15" x14ac:dyDescent="0.3">
      <c r="A67" s="2"/>
      <c r="B67" s="2"/>
      <c r="C67" s="82" t="s">
        <v>69</v>
      </c>
      <c r="D67" s="83"/>
      <c r="E67" s="87">
        <v>6000</v>
      </c>
      <c r="F67" s="88"/>
      <c r="G67" s="2"/>
      <c r="H67" s="89" t="s">
        <v>76</v>
      </c>
      <c r="I67" s="90"/>
      <c r="J67" s="90"/>
      <c r="K67" s="90"/>
      <c r="L67" s="90"/>
      <c r="M67" s="90"/>
      <c r="N67" s="91"/>
      <c r="O67" s="2"/>
    </row>
    <row r="68" spans="1:15" x14ac:dyDescent="0.3">
      <c r="A68" s="2"/>
      <c r="B68" s="2"/>
      <c r="C68" s="82" t="s">
        <v>70</v>
      </c>
      <c r="D68" s="83"/>
      <c r="E68" s="87">
        <v>20000</v>
      </c>
      <c r="F68" s="88"/>
      <c r="G68" s="2"/>
      <c r="H68" s="95"/>
      <c r="I68" s="96"/>
      <c r="J68" s="96"/>
      <c r="K68" s="96"/>
      <c r="L68" s="96"/>
      <c r="M68" s="96"/>
      <c r="N68" s="97"/>
      <c r="O68" s="2"/>
    </row>
    <row r="69" spans="1:15" x14ac:dyDescent="0.3">
      <c r="A69" s="2"/>
      <c r="B69" s="2"/>
      <c r="C69" s="53" t="s">
        <v>77</v>
      </c>
      <c r="D69" s="53"/>
      <c r="E69" s="56" t="s">
        <v>78</v>
      </c>
      <c r="F69" s="51"/>
      <c r="G69" s="2"/>
      <c r="H69" s="2"/>
      <c r="I69" s="2"/>
      <c r="J69" s="2"/>
      <c r="K69" s="2"/>
      <c r="L69" s="2"/>
      <c r="M69" s="2"/>
      <c r="N69" s="2"/>
      <c r="O69" s="2"/>
    </row>
    <row r="70" spans="1:15" x14ac:dyDescent="0.3">
      <c r="A70" s="2"/>
      <c r="B70" s="2"/>
      <c r="C70" s="57" t="s">
        <v>79</v>
      </c>
      <c r="D70" s="58"/>
      <c r="E70" s="77">
        <v>10</v>
      </c>
      <c r="F70" s="78"/>
      <c r="G70" s="2"/>
      <c r="H70" s="64" t="s">
        <v>80</v>
      </c>
      <c r="I70" s="65"/>
      <c r="J70" s="65"/>
      <c r="K70" s="65"/>
      <c r="L70" s="65"/>
      <c r="M70" s="65"/>
      <c r="N70" s="66"/>
      <c r="O70" s="2"/>
    </row>
    <row r="71" spans="1:15" x14ac:dyDescent="0.3">
      <c r="A71" s="2"/>
      <c r="B71" s="2"/>
      <c r="C71" s="2"/>
      <c r="D71" s="2"/>
      <c r="E71" s="2"/>
      <c r="F71" s="2"/>
      <c r="G71" s="2"/>
      <c r="H71" s="2"/>
      <c r="I71" s="2"/>
      <c r="J71" s="2"/>
      <c r="K71" s="2"/>
      <c r="L71" s="2"/>
      <c r="M71" s="2"/>
      <c r="N71" s="2"/>
      <c r="O71" s="2"/>
    </row>
    <row r="73" spans="1:15" x14ac:dyDescent="0.3">
      <c r="E73" s="35"/>
    </row>
    <row r="74" spans="1:15" x14ac:dyDescent="0.3">
      <c r="D74" s="36"/>
    </row>
  </sheetData>
  <mergeCells count="47">
    <mergeCell ref="D1:N1"/>
    <mergeCell ref="D2:N2"/>
    <mergeCell ref="C68:D68"/>
    <mergeCell ref="C62:D62"/>
    <mergeCell ref="C63:D63"/>
    <mergeCell ref="E65:F65"/>
    <mergeCell ref="E67:F67"/>
    <mergeCell ref="E68:F68"/>
    <mergeCell ref="H60:N63"/>
    <mergeCell ref="H67:N68"/>
    <mergeCell ref="C65:D65"/>
    <mergeCell ref="C60:D60"/>
    <mergeCell ref="H65:N65"/>
    <mergeCell ref="C61:D61"/>
    <mergeCell ref="E64:F64"/>
    <mergeCell ref="C67:D67"/>
    <mergeCell ref="H70:N70"/>
    <mergeCell ref="E66:F66"/>
    <mergeCell ref="E70:F70"/>
    <mergeCell ref="B45:G45"/>
    <mergeCell ref="B48:G48"/>
    <mergeCell ref="H51:N51"/>
    <mergeCell ref="H52:N52"/>
    <mergeCell ref="H53:N53"/>
    <mergeCell ref="H54:N54"/>
    <mergeCell ref="B56:G56"/>
    <mergeCell ref="E58:F58"/>
    <mergeCell ref="B42:G42"/>
    <mergeCell ref="H26:N26"/>
    <mergeCell ref="H27:N27"/>
    <mergeCell ref="H28:N28"/>
    <mergeCell ref="H29:N29"/>
    <mergeCell ref="B33:G33"/>
    <mergeCell ref="B36:G36"/>
    <mergeCell ref="B39:G39"/>
    <mergeCell ref="H31:N31"/>
    <mergeCell ref="H25:N25"/>
    <mergeCell ref="B3:G3"/>
    <mergeCell ref="C12:F12"/>
    <mergeCell ref="H14:N14"/>
    <mergeCell ref="H15:N15"/>
    <mergeCell ref="H16:N16"/>
    <mergeCell ref="H17:N17"/>
    <mergeCell ref="H18:N18"/>
    <mergeCell ref="H20:N20"/>
    <mergeCell ref="H21:N21"/>
    <mergeCell ref="H24:N24"/>
  </mergeCells>
  <conditionalFormatting sqref="D19 F19">
    <cfRule type="cellIs" dxfId="0" priority="1" operator="notEqual">
      <formula>1</formula>
    </cfRule>
  </conditionalFormatting>
  <dataValidations count="8">
    <dataValidation type="list" allowBlank="1" showInputMessage="1" showErrorMessage="1" sqref="C5" xr:uid="{00000000-0002-0000-0000-000000000000}">
      <formula1>"EU values, National values"</formula1>
    </dataValidation>
    <dataValidation type="list" allowBlank="1" showInputMessage="1" showErrorMessage="1" sqref="C9" xr:uid="{00000000-0002-0000-0000-000001000000}">
      <formula1>YN</formula1>
    </dataValidation>
    <dataValidation type="list" allowBlank="1" showInputMessage="1" showErrorMessage="1" sqref="C9" xr:uid="{00000000-0002-0000-0000-000002000000}">
      <formula1>$H$79:$H$81</formula1>
    </dataValidation>
    <dataValidation type="list" allowBlank="1" showInputMessage="1" showErrorMessage="1" sqref="C10" xr:uid="{00000000-0002-0000-0000-000004000000}">
      <formula1>end_use</formula1>
    </dataValidation>
    <dataValidation type="list" allowBlank="1" showInputMessage="1" showErrorMessage="1" sqref="C7" xr:uid="{00000000-0002-0000-0000-000005000000}">
      <formula1>IE3IE4</formula1>
    </dataValidation>
    <dataValidation type="list" allowBlank="1" showInputMessage="1" showErrorMessage="1" sqref="C8" xr:uid="{00000000-0002-0000-0000-000006000000}">
      <formula1>sector</formula1>
    </dataValidation>
    <dataValidation type="list" allowBlank="1" showInputMessage="1" showErrorMessage="1" sqref="C6" xr:uid="{00000000-0002-0000-0000-000007000000}">
      <formula1>power</formula1>
    </dataValidation>
    <dataValidation type="list" allowBlank="1" showInputMessage="1" showErrorMessage="1" sqref="C14:C18 E14:E18" xr:uid="{A8366C04-4267-4EFF-88EF-D4120C1C5495}">
      <formula1>conversion_factor</formula1>
    </dataValidation>
  </dataValidation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68"/>
  <sheetViews>
    <sheetView showGridLines="0" topLeftCell="A2" zoomScaleNormal="100" workbookViewId="0">
      <selection activeCell="A37" sqref="A3:A37"/>
    </sheetView>
  </sheetViews>
  <sheetFormatPr defaultColWidth="10.88671875" defaultRowHeight="15.75" x14ac:dyDescent="0.3"/>
  <cols>
    <col min="1" max="1" width="29.77734375" customWidth="1"/>
    <col min="2" max="2" width="16.44140625" customWidth="1"/>
    <col min="3" max="3" width="17.88671875" customWidth="1"/>
    <col min="4" max="4" width="10" customWidth="1"/>
    <col min="7" max="7" width="2.5546875" customWidth="1"/>
    <col min="13" max="13" width="2.6640625" customWidth="1"/>
  </cols>
  <sheetData>
    <row r="1" spans="1:3" ht="27" x14ac:dyDescent="0.45">
      <c r="A1" s="8" t="s">
        <v>3</v>
      </c>
    </row>
    <row r="2" spans="1:3" ht="33" x14ac:dyDescent="0.35">
      <c r="A2" s="9" t="s">
        <v>81</v>
      </c>
      <c r="B2" s="10" t="s">
        <v>82</v>
      </c>
      <c r="C2" s="10" t="s">
        <v>83</v>
      </c>
    </row>
    <row r="3" spans="1:3" x14ac:dyDescent="0.3">
      <c r="A3" s="49" t="s">
        <v>20</v>
      </c>
      <c r="B3" s="60">
        <v>133.30000000000001</v>
      </c>
      <c r="C3" s="61">
        <v>2.2813398011843931</v>
      </c>
    </row>
    <row r="4" spans="1:3" x14ac:dyDescent="0.3">
      <c r="A4" s="49" t="s">
        <v>84</v>
      </c>
      <c r="B4" s="60">
        <v>209.9</v>
      </c>
      <c r="C4" s="61">
        <v>1.6631285859362606</v>
      </c>
    </row>
    <row r="5" spans="1:3" x14ac:dyDescent="0.3">
      <c r="A5" s="49" t="s">
        <v>85</v>
      </c>
      <c r="B5" s="60">
        <v>201.96</v>
      </c>
      <c r="C5" s="61">
        <v>1.006997626587018</v>
      </c>
    </row>
    <row r="6" spans="1:3" x14ac:dyDescent="0.3">
      <c r="A6" s="49" t="s">
        <v>86</v>
      </c>
      <c r="B6" s="60">
        <v>266.76000000000005</v>
      </c>
      <c r="C6" s="61">
        <v>1.1187108392053828</v>
      </c>
    </row>
    <row r="7" spans="1:3" x14ac:dyDescent="0.3">
      <c r="A7" s="49" t="s">
        <v>87</v>
      </c>
      <c r="B7" s="60">
        <v>249.48000000000002</v>
      </c>
      <c r="C7" s="61">
        <v>1.1187108392053828</v>
      </c>
    </row>
    <row r="8" spans="1:3" x14ac:dyDescent="0.3">
      <c r="A8" s="49" t="s">
        <v>88</v>
      </c>
      <c r="B8" s="60">
        <v>0</v>
      </c>
      <c r="C8" s="61">
        <v>1.0008121069200384</v>
      </c>
    </row>
    <row r="9" spans="1:3" x14ac:dyDescent="0.3">
      <c r="A9" s="49" t="s">
        <v>89</v>
      </c>
      <c r="B9" s="60">
        <v>0</v>
      </c>
      <c r="C9" s="61">
        <v>1.0008121069200384</v>
      </c>
    </row>
    <row r="10" spans="1:3" x14ac:dyDescent="0.3">
      <c r="A10" s="49" t="s">
        <v>90</v>
      </c>
      <c r="B10" s="60">
        <v>0</v>
      </c>
      <c r="C10" s="61">
        <v>1.0008121069200384</v>
      </c>
    </row>
    <row r="11" spans="1:3" x14ac:dyDescent="0.3">
      <c r="A11" s="49" t="s">
        <v>91</v>
      </c>
      <c r="B11" s="60">
        <v>0</v>
      </c>
      <c r="C11" s="61">
        <v>1.0320594242406544</v>
      </c>
    </row>
    <row r="12" spans="1:3" x14ac:dyDescent="0.3">
      <c r="A12" s="49" t="s">
        <v>92</v>
      </c>
      <c r="B12" s="60">
        <v>0</v>
      </c>
      <c r="C12" s="61">
        <v>1.0008121069200384</v>
      </c>
    </row>
    <row r="13" spans="1:3" x14ac:dyDescent="0.3">
      <c r="A13" s="49" t="s">
        <v>93</v>
      </c>
      <c r="B13" s="60">
        <v>0</v>
      </c>
      <c r="C13" s="61">
        <v>1.0008121069200384</v>
      </c>
    </row>
    <row r="14" spans="1:3" x14ac:dyDescent="0.3">
      <c r="A14" s="49" t="s">
        <v>94</v>
      </c>
      <c r="B14" s="60">
        <v>258.84000000000003</v>
      </c>
      <c r="C14" s="61">
        <v>1.1187108392053828</v>
      </c>
    </row>
    <row r="15" spans="1:3" x14ac:dyDescent="0.3">
      <c r="A15" s="49" t="s">
        <v>95</v>
      </c>
      <c r="B15" s="60">
        <v>227.16000000000003</v>
      </c>
      <c r="C15" s="61">
        <v>1.1187108392053828</v>
      </c>
    </row>
    <row r="16" spans="1:3" x14ac:dyDescent="0.3">
      <c r="A16" s="49" t="s">
        <v>96</v>
      </c>
      <c r="B16" s="60">
        <v>263.88000000000005</v>
      </c>
      <c r="C16" s="61">
        <v>1.1187108392053828</v>
      </c>
    </row>
    <row r="17" spans="1:3" x14ac:dyDescent="0.3">
      <c r="A17" s="49" t="s">
        <v>97</v>
      </c>
      <c r="B17" s="60">
        <v>231.12000000000003</v>
      </c>
      <c r="C17" s="61">
        <v>1.1187108392053828</v>
      </c>
    </row>
    <row r="18" spans="1:3" x14ac:dyDescent="0.3">
      <c r="A18" s="49" t="s">
        <v>98</v>
      </c>
      <c r="B18" s="60">
        <v>351.00000000000006</v>
      </c>
      <c r="C18" s="61">
        <v>1.1187108392053828</v>
      </c>
    </row>
    <row r="19" spans="1:3" x14ac:dyDescent="0.3">
      <c r="A19" s="49" t="s">
        <v>99</v>
      </c>
      <c r="B19" s="60">
        <v>207.36</v>
      </c>
      <c r="C19" s="61">
        <v>1.1187108392053828</v>
      </c>
    </row>
    <row r="20" spans="1:3" x14ac:dyDescent="0.3">
      <c r="A20" s="49" t="s">
        <v>100</v>
      </c>
      <c r="B20" s="60">
        <v>278.64000000000004</v>
      </c>
      <c r="C20" s="61">
        <v>1.1187108392053828</v>
      </c>
    </row>
    <row r="21" spans="1:3" x14ac:dyDescent="0.3">
      <c r="A21" s="49" t="s">
        <v>101</v>
      </c>
      <c r="B21" s="60">
        <v>263.88000000000005</v>
      </c>
      <c r="C21" s="61">
        <v>1.1187108392053828</v>
      </c>
    </row>
    <row r="22" spans="1:3" x14ac:dyDescent="0.3">
      <c r="A22" s="49" t="s">
        <v>102</v>
      </c>
      <c r="B22" s="60">
        <v>263.88000000000005</v>
      </c>
      <c r="C22" s="61">
        <v>1.1187108392053828</v>
      </c>
    </row>
    <row r="23" spans="1:3" x14ac:dyDescent="0.3">
      <c r="A23" s="49" t="s">
        <v>103</v>
      </c>
      <c r="B23" s="60">
        <v>353.88000000000005</v>
      </c>
      <c r="C23" s="61">
        <v>1.0023608529460037</v>
      </c>
    </row>
    <row r="24" spans="1:3" x14ac:dyDescent="0.3">
      <c r="A24" s="49" t="s">
        <v>104</v>
      </c>
      <c r="B24" s="60">
        <v>363.6</v>
      </c>
      <c r="C24" s="61">
        <v>1.0023608529460037</v>
      </c>
    </row>
    <row r="25" spans="1:3" x14ac:dyDescent="0.3">
      <c r="A25" s="49" t="s">
        <v>105</v>
      </c>
      <c r="B25" s="60">
        <v>0</v>
      </c>
      <c r="C25" s="61">
        <v>1.0008121069200384</v>
      </c>
    </row>
    <row r="26" spans="1:3" x14ac:dyDescent="0.3">
      <c r="A26" s="49" t="s">
        <v>106</v>
      </c>
      <c r="B26" s="60">
        <v>290.52000000000004</v>
      </c>
      <c r="C26" s="61">
        <v>1.0023608529460037</v>
      </c>
    </row>
    <row r="27" spans="1:3" x14ac:dyDescent="0.3">
      <c r="A27" s="49" t="s">
        <v>107</v>
      </c>
      <c r="B27" s="60">
        <v>385.20000000000005</v>
      </c>
      <c r="C27" s="61">
        <v>1.0023608529460037</v>
      </c>
    </row>
    <row r="28" spans="1:3" x14ac:dyDescent="0.3">
      <c r="A28" s="49" t="s">
        <v>108</v>
      </c>
      <c r="B28" s="60">
        <v>340.56000000000006</v>
      </c>
      <c r="C28" s="61">
        <v>1.0023608529460037</v>
      </c>
    </row>
    <row r="29" spans="1:3" x14ac:dyDescent="0.3">
      <c r="A29" s="49" t="s">
        <v>109</v>
      </c>
      <c r="B29" s="60">
        <v>351.00000000000006</v>
      </c>
      <c r="C29" s="61">
        <v>1.0023608529460037</v>
      </c>
    </row>
    <row r="30" spans="1:3" x14ac:dyDescent="0.3">
      <c r="A30" s="49" t="s">
        <v>110</v>
      </c>
      <c r="B30" s="60">
        <v>345.96000000000004</v>
      </c>
      <c r="C30" s="61">
        <v>1.0023608529460037</v>
      </c>
    </row>
    <row r="31" spans="1:3" x14ac:dyDescent="0.3">
      <c r="A31" s="49" t="s">
        <v>111</v>
      </c>
      <c r="B31" s="60">
        <v>340.56000000000006</v>
      </c>
      <c r="C31" s="61">
        <v>1.0023608529460037</v>
      </c>
    </row>
    <row r="32" spans="1:3" x14ac:dyDescent="0.3">
      <c r="A32" s="49" t="s">
        <v>112</v>
      </c>
      <c r="B32" s="60">
        <v>514.80000000000007</v>
      </c>
      <c r="C32" s="61">
        <v>1.0000437657748948</v>
      </c>
    </row>
    <row r="33" spans="1:5" x14ac:dyDescent="0.3">
      <c r="A33" s="49" t="s">
        <v>113</v>
      </c>
      <c r="B33" s="60">
        <v>936.00000000000011</v>
      </c>
      <c r="C33" s="61">
        <v>1.1020923472909578</v>
      </c>
    </row>
    <row r="34" spans="1:5" x14ac:dyDescent="0.3">
      <c r="A34" s="49" t="s">
        <v>114</v>
      </c>
      <c r="B34" s="60">
        <v>159.84</v>
      </c>
      <c r="C34" s="61">
        <v>1.1020923472909578</v>
      </c>
    </row>
    <row r="35" spans="1:5" x14ac:dyDescent="0.3">
      <c r="A35" s="49" t="s">
        <v>115</v>
      </c>
      <c r="B35" s="60">
        <v>655.20000000000005</v>
      </c>
      <c r="C35" s="61">
        <v>1.1020923472909578</v>
      </c>
    </row>
    <row r="36" spans="1:5" x14ac:dyDescent="0.3">
      <c r="A36" s="49" t="s">
        <v>116</v>
      </c>
      <c r="B36" s="60">
        <v>385.20000000000005</v>
      </c>
      <c r="C36" s="61">
        <v>0.99999999999999978</v>
      </c>
    </row>
    <row r="37" spans="1:5" x14ac:dyDescent="0.3">
      <c r="A37" s="49" t="s">
        <v>117</v>
      </c>
      <c r="B37" s="60">
        <v>381.6</v>
      </c>
      <c r="C37" s="61">
        <v>0.99999999999999978</v>
      </c>
    </row>
    <row r="38" spans="1:5" ht="27" x14ac:dyDescent="0.45">
      <c r="A38" s="8" t="s">
        <v>118</v>
      </c>
    </row>
    <row r="39" spans="1:5" x14ac:dyDescent="0.3">
      <c r="B39" s="32"/>
      <c r="C39" s="32"/>
    </row>
    <row r="40" spans="1:5" x14ac:dyDescent="0.3">
      <c r="A40" s="9" t="s">
        <v>137</v>
      </c>
      <c r="B40" s="9" t="s">
        <v>138</v>
      </c>
      <c r="C40" s="9" t="s">
        <v>119</v>
      </c>
      <c r="D40" s="9" t="s">
        <v>65</v>
      </c>
      <c r="E40" s="9" t="s">
        <v>5</v>
      </c>
    </row>
    <row r="41" spans="1:5" x14ac:dyDescent="0.3">
      <c r="A41" s="49" t="s">
        <v>142</v>
      </c>
      <c r="B41" s="49">
        <v>3.2</v>
      </c>
      <c r="C41" s="50">
        <v>81.908124999999998</v>
      </c>
      <c r="D41" s="50">
        <v>86.456249999999997</v>
      </c>
      <c r="E41" s="50">
        <v>89.08</v>
      </c>
    </row>
    <row r="42" spans="1:5" x14ac:dyDescent="0.3">
      <c r="A42" s="63" t="s">
        <v>144</v>
      </c>
      <c r="B42" s="49">
        <v>34.299999999999997</v>
      </c>
      <c r="C42" s="50">
        <v>91.173333333333332</v>
      </c>
      <c r="D42" s="50">
        <v>93.25777777777779</v>
      </c>
      <c r="E42" s="50">
        <v>94.617777777777775</v>
      </c>
    </row>
    <row r="43" spans="1:5" x14ac:dyDescent="0.3">
      <c r="A43" s="49" t="s">
        <v>143</v>
      </c>
      <c r="B43" s="49">
        <v>201.5</v>
      </c>
      <c r="C43" s="50">
        <v>94.250624999999999</v>
      </c>
      <c r="D43" s="50">
        <v>95.687499999999986</v>
      </c>
      <c r="E43" s="50">
        <v>96.434999999999988</v>
      </c>
    </row>
    <row r="44" spans="1:5" x14ac:dyDescent="0.3">
      <c r="A44" s="49" t="s">
        <v>145</v>
      </c>
      <c r="B44" s="49">
        <v>587.5</v>
      </c>
      <c r="C44" s="50">
        <v>94.534999999999997</v>
      </c>
      <c r="D44" s="50">
        <v>95.939999999999984</v>
      </c>
      <c r="E44" s="50">
        <v>96.61999999999999</v>
      </c>
    </row>
    <row r="47" spans="1:5" ht="31.5" x14ac:dyDescent="0.3">
      <c r="A47" s="51" t="s">
        <v>120</v>
      </c>
      <c r="B47" s="51" t="s">
        <v>121</v>
      </c>
    </row>
    <row r="48" spans="1:5" x14ac:dyDescent="0.3">
      <c r="A48" s="49" t="s">
        <v>122</v>
      </c>
      <c r="B48" s="49">
        <v>0.28000000000000003</v>
      </c>
    </row>
    <row r="49" spans="1:5" x14ac:dyDescent="0.3">
      <c r="A49" s="49" t="s">
        <v>123</v>
      </c>
      <c r="B49" s="49">
        <v>0.28000000000000003</v>
      </c>
    </row>
    <row r="50" spans="1:5" x14ac:dyDescent="0.3">
      <c r="A50" s="49" t="s">
        <v>124</v>
      </c>
      <c r="B50" s="49">
        <v>0.12</v>
      </c>
    </row>
    <row r="51" spans="1:5" x14ac:dyDescent="0.3">
      <c r="A51" s="49" t="s">
        <v>125</v>
      </c>
      <c r="B51" s="49">
        <v>0.12</v>
      </c>
    </row>
    <row r="52" spans="1:5" x14ac:dyDescent="0.3">
      <c r="A52" s="49" t="s">
        <v>13</v>
      </c>
      <c r="B52" s="49">
        <v>0.12</v>
      </c>
    </row>
    <row r="53" spans="1:5" x14ac:dyDescent="0.3">
      <c r="A53" s="49" t="s">
        <v>126</v>
      </c>
      <c r="B53" s="49">
        <v>0.12</v>
      </c>
    </row>
    <row r="55" spans="1:5" ht="31.5" x14ac:dyDescent="0.3">
      <c r="A55" s="51" t="s">
        <v>7</v>
      </c>
      <c r="B55" s="51" t="s">
        <v>127</v>
      </c>
    </row>
    <row r="56" spans="1:5" x14ac:dyDescent="0.3">
      <c r="A56" s="49" t="s">
        <v>8</v>
      </c>
      <c r="B56" s="49">
        <v>1920</v>
      </c>
    </row>
    <row r="57" spans="1:5" x14ac:dyDescent="0.3">
      <c r="A57" s="49" t="s">
        <v>128</v>
      </c>
      <c r="B57" s="49">
        <v>3840</v>
      </c>
    </row>
    <row r="58" spans="1:5" x14ac:dyDescent="0.3">
      <c r="A58" s="49" t="s">
        <v>129</v>
      </c>
      <c r="B58" s="49">
        <v>4608</v>
      </c>
      <c r="D58" s="41"/>
      <c r="E58" s="41"/>
    </row>
    <row r="59" spans="1:5" x14ac:dyDescent="0.3">
      <c r="A59" s="49" t="s">
        <v>130</v>
      </c>
      <c r="B59" s="49">
        <v>5376</v>
      </c>
      <c r="D59" s="41"/>
      <c r="E59" s="41"/>
    </row>
    <row r="60" spans="1:5" x14ac:dyDescent="0.3">
      <c r="A60" s="49" t="s">
        <v>131</v>
      </c>
      <c r="B60" s="49">
        <v>5760</v>
      </c>
      <c r="D60" s="41"/>
      <c r="E60" s="41"/>
    </row>
    <row r="61" spans="1:5" x14ac:dyDescent="0.3">
      <c r="A61" s="49" t="s">
        <v>132</v>
      </c>
      <c r="B61" s="49">
        <v>6912</v>
      </c>
      <c r="D61" s="41"/>
      <c r="E61" s="41"/>
    </row>
    <row r="62" spans="1:5" x14ac:dyDescent="0.3">
      <c r="A62" s="49" t="s">
        <v>133</v>
      </c>
      <c r="B62" s="49">
        <v>8064</v>
      </c>
    </row>
    <row r="63" spans="1:5" x14ac:dyDescent="0.3">
      <c r="A63" s="49" t="s">
        <v>134</v>
      </c>
      <c r="B63" s="49">
        <v>8760</v>
      </c>
    </row>
    <row r="64" spans="1:5" x14ac:dyDescent="0.3">
      <c r="A64" s="49" t="s">
        <v>135</v>
      </c>
      <c r="B64" s="49">
        <v>1480</v>
      </c>
    </row>
    <row r="65" spans="1:2" x14ac:dyDescent="0.3">
      <c r="A65" s="62"/>
      <c r="B65" s="62"/>
    </row>
    <row r="67" spans="1:2" hidden="1" x14ac:dyDescent="0.3">
      <c r="A67" t="s">
        <v>150</v>
      </c>
    </row>
    <row r="68" spans="1:2" hidden="1" x14ac:dyDescent="0.3">
      <c r="A68" t="s">
        <v>151</v>
      </c>
    </row>
  </sheetData>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37"/>
  <sheetViews>
    <sheetView showGridLines="0" workbookViewId="0"/>
  </sheetViews>
  <sheetFormatPr defaultColWidth="10.88671875" defaultRowHeight="15.75" x14ac:dyDescent="0.3"/>
  <cols>
    <col min="1" max="1" width="29.77734375" customWidth="1"/>
    <col min="2" max="2" width="16.77734375" customWidth="1"/>
    <col min="3" max="3" width="15.21875" customWidth="1"/>
  </cols>
  <sheetData>
    <row r="1" spans="1:3" ht="27" x14ac:dyDescent="0.45">
      <c r="A1" s="8" t="s">
        <v>3</v>
      </c>
    </row>
    <row r="2" spans="1:3" ht="33" x14ac:dyDescent="0.35">
      <c r="A2" s="9" t="s">
        <v>81</v>
      </c>
      <c r="B2" s="10" t="s">
        <v>82</v>
      </c>
      <c r="C2" s="10" t="s">
        <v>83</v>
      </c>
    </row>
    <row r="3" spans="1:3" x14ac:dyDescent="0.3">
      <c r="A3" s="49" t="s">
        <v>20</v>
      </c>
      <c r="B3" s="17"/>
      <c r="C3" s="31"/>
    </row>
    <row r="4" spans="1:3" x14ac:dyDescent="0.3">
      <c r="A4" s="49" t="s">
        <v>84</v>
      </c>
      <c r="B4" s="17"/>
      <c r="C4" s="31"/>
    </row>
    <row r="5" spans="1:3" x14ac:dyDescent="0.3">
      <c r="A5" s="49" t="s">
        <v>85</v>
      </c>
      <c r="B5" s="17"/>
      <c r="C5" s="31"/>
    </row>
    <row r="6" spans="1:3" x14ac:dyDescent="0.3">
      <c r="A6" s="49" t="s">
        <v>86</v>
      </c>
      <c r="B6" s="17"/>
      <c r="C6" s="31"/>
    </row>
    <row r="7" spans="1:3" x14ac:dyDescent="0.3">
      <c r="A7" s="49" t="s">
        <v>87</v>
      </c>
      <c r="B7" s="17"/>
      <c r="C7" s="31"/>
    </row>
    <row r="8" spans="1:3" x14ac:dyDescent="0.3">
      <c r="A8" s="49" t="s">
        <v>88</v>
      </c>
      <c r="B8" s="17"/>
      <c r="C8" s="31"/>
    </row>
    <row r="9" spans="1:3" x14ac:dyDescent="0.3">
      <c r="A9" s="49" t="s">
        <v>89</v>
      </c>
      <c r="B9" s="17"/>
      <c r="C9" s="31"/>
    </row>
    <row r="10" spans="1:3" x14ac:dyDescent="0.3">
      <c r="A10" s="49" t="s">
        <v>90</v>
      </c>
      <c r="B10" s="17"/>
      <c r="C10" s="31"/>
    </row>
    <row r="11" spans="1:3" x14ac:dyDescent="0.3">
      <c r="A11" s="49" t="s">
        <v>91</v>
      </c>
      <c r="B11" s="17"/>
      <c r="C11" s="31"/>
    </row>
    <row r="12" spans="1:3" x14ac:dyDescent="0.3">
      <c r="A12" s="49" t="s">
        <v>92</v>
      </c>
      <c r="B12" s="17"/>
      <c r="C12" s="31"/>
    </row>
    <row r="13" spans="1:3" x14ac:dyDescent="0.3">
      <c r="A13" s="49" t="s">
        <v>93</v>
      </c>
      <c r="B13" s="17"/>
      <c r="C13" s="31"/>
    </row>
    <row r="14" spans="1:3" x14ac:dyDescent="0.3">
      <c r="A14" s="49" t="s">
        <v>94</v>
      </c>
      <c r="B14" s="17"/>
      <c r="C14" s="31"/>
    </row>
    <row r="15" spans="1:3" x14ac:dyDescent="0.3">
      <c r="A15" s="49" t="s">
        <v>95</v>
      </c>
      <c r="B15" s="17"/>
      <c r="C15" s="31"/>
    </row>
    <row r="16" spans="1:3" x14ac:dyDescent="0.3">
      <c r="A16" s="49" t="s">
        <v>96</v>
      </c>
      <c r="B16" s="17"/>
      <c r="C16" s="31"/>
    </row>
    <row r="17" spans="1:3" x14ac:dyDescent="0.3">
      <c r="A17" s="49" t="s">
        <v>97</v>
      </c>
      <c r="B17" s="17"/>
      <c r="C17" s="31"/>
    </row>
    <row r="18" spans="1:3" x14ac:dyDescent="0.3">
      <c r="A18" s="49" t="s">
        <v>98</v>
      </c>
      <c r="B18" s="17"/>
      <c r="C18" s="31"/>
    </row>
    <row r="19" spans="1:3" x14ac:dyDescent="0.3">
      <c r="A19" s="49" t="s">
        <v>99</v>
      </c>
      <c r="B19" s="17"/>
      <c r="C19" s="31"/>
    </row>
    <row r="20" spans="1:3" x14ac:dyDescent="0.3">
      <c r="A20" s="49" t="s">
        <v>100</v>
      </c>
      <c r="B20" s="17"/>
      <c r="C20" s="31"/>
    </row>
    <row r="21" spans="1:3" x14ac:dyDescent="0.3">
      <c r="A21" s="49" t="s">
        <v>101</v>
      </c>
      <c r="B21" s="17"/>
      <c r="C21" s="31"/>
    </row>
    <row r="22" spans="1:3" x14ac:dyDescent="0.3">
      <c r="A22" s="49" t="s">
        <v>102</v>
      </c>
      <c r="B22" s="17"/>
      <c r="C22" s="31"/>
    </row>
    <row r="23" spans="1:3" x14ac:dyDescent="0.3">
      <c r="A23" s="49" t="s">
        <v>103</v>
      </c>
      <c r="B23" s="17"/>
      <c r="C23" s="31"/>
    </row>
    <row r="24" spans="1:3" x14ac:dyDescent="0.3">
      <c r="A24" s="49" t="s">
        <v>104</v>
      </c>
      <c r="B24" s="17"/>
      <c r="C24" s="31"/>
    </row>
    <row r="25" spans="1:3" x14ac:dyDescent="0.3">
      <c r="A25" s="49" t="s">
        <v>105</v>
      </c>
      <c r="B25" s="17"/>
      <c r="C25" s="31"/>
    </row>
    <row r="26" spans="1:3" x14ac:dyDescent="0.3">
      <c r="A26" s="49" t="s">
        <v>106</v>
      </c>
      <c r="B26" s="17"/>
      <c r="C26" s="31"/>
    </row>
    <row r="27" spans="1:3" x14ac:dyDescent="0.3">
      <c r="A27" s="49" t="s">
        <v>107</v>
      </c>
      <c r="B27" s="17"/>
      <c r="C27" s="31"/>
    </row>
    <row r="28" spans="1:3" x14ac:dyDescent="0.3">
      <c r="A28" s="49" t="s">
        <v>108</v>
      </c>
      <c r="B28" s="17"/>
      <c r="C28" s="31"/>
    </row>
    <row r="29" spans="1:3" x14ac:dyDescent="0.3">
      <c r="A29" s="49" t="s">
        <v>109</v>
      </c>
      <c r="B29" s="17"/>
      <c r="C29" s="31"/>
    </row>
    <row r="30" spans="1:3" x14ac:dyDescent="0.3">
      <c r="A30" s="49" t="s">
        <v>110</v>
      </c>
      <c r="B30" s="17"/>
      <c r="C30" s="31"/>
    </row>
    <row r="31" spans="1:3" x14ac:dyDescent="0.3">
      <c r="A31" s="49" t="s">
        <v>111</v>
      </c>
      <c r="B31" s="17"/>
      <c r="C31" s="31"/>
    </row>
    <row r="32" spans="1:3" x14ac:dyDescent="0.3">
      <c r="A32" s="49" t="s">
        <v>112</v>
      </c>
      <c r="B32" s="17"/>
      <c r="C32" s="31"/>
    </row>
    <row r="33" spans="1:3" x14ac:dyDescent="0.3">
      <c r="A33" s="49" t="s">
        <v>113</v>
      </c>
      <c r="B33" s="17"/>
      <c r="C33" s="31"/>
    </row>
    <row r="34" spans="1:3" x14ac:dyDescent="0.3">
      <c r="A34" s="49" t="s">
        <v>114</v>
      </c>
      <c r="B34" s="17"/>
      <c r="C34" s="31"/>
    </row>
    <row r="35" spans="1:3" x14ac:dyDescent="0.3">
      <c r="A35" s="49" t="s">
        <v>115</v>
      </c>
      <c r="B35" s="17"/>
      <c r="C35" s="31"/>
    </row>
    <row r="36" spans="1:3" x14ac:dyDescent="0.3">
      <c r="A36" s="49" t="s">
        <v>116</v>
      </c>
      <c r="B36" s="17"/>
      <c r="C36" s="31"/>
    </row>
    <row r="37" spans="1:3" x14ac:dyDescent="0.3">
      <c r="A37" s="49" t="s">
        <v>117</v>
      </c>
      <c r="B37" s="17"/>
      <c r="C37" s="31"/>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375CCCFA6731439B6A584D45A0FC3E" ma:contentTypeVersion="14" ma:contentTypeDescription="Create a new document." ma:contentTypeScope="" ma:versionID="b2a7f86875095491616fe50a9fb1f281">
  <xsd:schema xmlns:xsd="http://www.w3.org/2001/XMLSchema" xmlns:xs="http://www.w3.org/2001/XMLSchema" xmlns:p="http://schemas.microsoft.com/office/2006/metadata/properties" xmlns:ns2="0785da67-c744-4911-81db-2ead95452af7" xmlns:ns3="805189cf-fef7-433e-a29b-789f2148ed27" targetNamespace="http://schemas.microsoft.com/office/2006/metadata/properties" ma:root="true" ma:fieldsID="7a0713a52470a82c177cac105da457b7" ns2:_="" ns3:_="">
    <xsd:import namespace="0785da67-c744-4911-81db-2ead95452af7"/>
    <xsd:import namespace="805189cf-fef7-433e-a29b-789f2148ed2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85da67-c744-4911-81db-2ead95452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c20e29d-4d9b-411e-9260-307e9281c90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05189cf-fef7-433e-a29b-789f2148ed2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a2844943-d355-49eb-bb35-4038ebb78031}" ma:internalName="TaxCatchAll" ma:showField="CatchAllData" ma:web="805189cf-fef7-433e-a29b-789f2148ed2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05189cf-fef7-433e-a29b-789f2148ed27" xsi:nil="true"/>
    <lcf76f155ced4ddcb4097134ff3c332f xmlns="0785da67-c744-4911-81db-2ead95452a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EC2559-088C-48DB-83CB-77174FD9DD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85da67-c744-4911-81db-2ead95452af7"/>
    <ds:schemaRef ds:uri="805189cf-fef7-433e-a29b-789f2148ed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0DA8F2-02E3-4513-8BDA-35F160FD365A}">
  <ds:schemaRefs>
    <ds:schemaRef ds:uri="http://schemas.microsoft.com/office/2006/metadata/properties"/>
    <ds:schemaRef ds:uri="0785da67-c744-4911-81db-2ead95452af7"/>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805189cf-fef7-433e-a29b-789f2148ed27"/>
    <ds:schemaRef ds:uri="http://www.w3.org/XML/1998/namespace"/>
  </ds:schemaRefs>
</ds:datastoreItem>
</file>

<file path=customXml/itemProps3.xml><?xml version="1.0" encoding="utf-8"?>
<ds:datastoreItem xmlns:ds="http://schemas.openxmlformats.org/officeDocument/2006/customXml" ds:itemID="{1B61AC17-B37F-438C-9C79-FFDA9FC159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Calculation</vt:lpstr>
      <vt:lpstr>conversion_factor</vt:lpstr>
      <vt:lpstr>end_use</vt:lpstr>
      <vt:lpstr>IE3IE4</vt:lpstr>
      <vt:lpstr>YN</vt:lpstr>
      <vt:lpstr>power</vt:lpstr>
      <vt:lpstr>sector</vt:lpstr>
    </vt:vector>
  </TitlesOfParts>
  <Manager/>
  <Company>VITO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Renders</dc:creator>
  <cp:keywords/>
  <dc:description/>
  <cp:lastModifiedBy>Agnė Stonienė</cp:lastModifiedBy>
  <cp:revision/>
  <dcterms:created xsi:type="dcterms:W3CDTF">2020-10-11T17:50:14Z</dcterms:created>
  <dcterms:modified xsi:type="dcterms:W3CDTF">2023-03-31T04:04:27Z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0x01010079375CCCFA6731439B6A584D45A0FC3E</vt:lpwstr>
  </property>
  <property fmtid="{D5CDD505-2E9C-101B-9397-08002B2CF9AE}" pid="3" name="MediaServiceImageTags">
    <vt:lpwstr/>
  </property>
</Properties>
</file>