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ltenergagen-my.sharepoint.com/personal/agne_stoniene_ena_lt/Documents/Darbalaukis/StreamSave/Skaičiuoklių failai/Motor Replacement/"/>
    </mc:Choice>
  </mc:AlternateContent>
  <xr:revisionPtr revIDLastSave="2" documentId="13_ncr:1_{77B46EC6-379C-4724-8F8E-DC73001D759D}" xr6:coauthVersionLast="47" xr6:coauthVersionMax="47" xr10:uidLastSave="{4C3DB176-8A22-4F96-9191-7F710FF5C82D}"/>
  <bookViews>
    <workbookView xWindow="-120" yWindow="-120" windowWidth="29040" windowHeight="15840" xr2:uid="{00000000-000D-0000-FFFF-FFFF00000000}"/>
  </bookViews>
  <sheets>
    <sheet name="Calculation" sheetId="10" r:id="rId1"/>
    <sheet name="EU Values" sheetId="7" state="veryHidden" r:id="rId2"/>
    <sheet name="National Values" sheetId="9" state="veryHidden" r:id="rId3"/>
  </sheets>
  <definedNames>
    <definedName name="conversion_factor">'EU Values'!$A$3:$A$37</definedName>
    <definedName name="end_use">'EU Values'!$A$48:$A$53</definedName>
    <definedName name="IE3IE4">'EU Values'!$D$40:$E$40</definedName>
    <definedName name="YN">'EU Values'!$A$67:$A$68</definedName>
    <definedName name="power">'EU Values'!$A$41:$A$44</definedName>
    <definedName name="sector">'EU Values'!$A$56:$A$64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1" i="10" l="1"/>
  <c r="E28" i="10"/>
  <c r="E27" i="10"/>
  <c r="E26" i="10"/>
  <c r="C52" i="10"/>
  <c r="C51" i="10"/>
  <c r="E52" i="10" l="1"/>
  <c r="E51" i="10" l="1"/>
  <c r="D21" i="10" l="1"/>
  <c r="F20" i="10"/>
  <c r="D20" i="10"/>
  <c r="C53" i="10" l="1"/>
  <c r="E53" i="10"/>
  <c r="D19" i="10"/>
  <c r="F21" i="10"/>
  <c r="E54" i="10" s="1"/>
  <c r="F19" i="10"/>
  <c r="C54" i="10" l="1"/>
</calcChain>
</file>

<file path=xl/sharedStrings.xml><?xml version="1.0" encoding="utf-8"?>
<sst xmlns="http://schemas.openxmlformats.org/spreadsheetml/2006/main" count="229" uniqueCount="152">
  <si>
    <t>Anticipated motor replacement</t>
  </si>
  <si>
    <t>This methodology deals with the replacement of existing motors (IE2 or below) to more energy efficient technologies (IE3 or above) before the end of their lifetime. It provides formulas for the calculation of energy savings of the implemented measures that account not only for the replacement of existing motors, but also for the installation of Variable Speed Drives (VSDs).
The methodology can be applied in all Member States, following the provided indicative values and indications.</t>
  </si>
  <si>
    <t>Data Input</t>
  </si>
  <si>
    <t>Conversion factors</t>
  </si>
  <si>
    <t>EU values are provided by streamSAVE. If you want to use national values, please fill in the relevant values in the corresponding table in sheet "National values".</t>
  </si>
  <si>
    <t>IE4</t>
  </si>
  <si>
    <t>Indicative values are available for different efficiency classes (IE3 or IE4) of new motor. Please choose accordingly.</t>
  </si>
  <si>
    <t>Sector</t>
  </si>
  <si>
    <t>Industry, 1 shift, 5 days/week</t>
  </si>
  <si>
    <t>Annual operating hours depend on the sector and activity profile. Please choose accordingly.</t>
  </si>
  <si>
    <t>Variable Speed Drive (VSD)</t>
  </si>
  <si>
    <t>Additional savings can be achieved by the installation of a variable speed drive (VSD). Please choose accordingly.</t>
  </si>
  <si>
    <t>End-Use (VSD)</t>
  </si>
  <si>
    <t>Conveyors</t>
  </si>
  <si>
    <t>In case a variable speed drive is installed, please coose the relevant end-use.</t>
  </si>
  <si>
    <t>Share of energy carriers</t>
  </si>
  <si>
    <t>before implementation</t>
  </si>
  <si>
    <t>share</t>
  </si>
  <si>
    <t>after implementation</t>
  </si>
  <si>
    <t>Parameter explanation</t>
  </si>
  <si>
    <t>Electricity</t>
  </si>
  <si>
    <t>Input energy of appliance before and after implementing the energy-saving action</t>
  </si>
  <si>
    <t>total share</t>
  </si>
  <si>
    <t>Checksum for the total share of energy carriers</t>
  </si>
  <si>
    <r>
      <t>f</t>
    </r>
    <r>
      <rPr>
        <vertAlign val="subscript"/>
        <sz val="11"/>
        <color theme="1" tint="0.249977111117893"/>
        <rFont val="Franklin Gothic Book"/>
        <family val="2"/>
        <scheme val="minor"/>
      </rPr>
      <t>PE, before</t>
    </r>
  </si>
  <si>
    <r>
      <t>f</t>
    </r>
    <r>
      <rPr>
        <vertAlign val="subscript"/>
        <sz val="11"/>
        <color theme="1" tint="0.249977111117893"/>
        <rFont val="Franklin Gothic Book"/>
        <family val="2"/>
        <scheme val="minor"/>
      </rPr>
      <t>PE, after</t>
    </r>
  </si>
  <si>
    <t>Factor for converting final energy consumption into primary energy consumption</t>
  </si>
  <si>
    <r>
      <t>f</t>
    </r>
    <r>
      <rPr>
        <vertAlign val="subscript"/>
        <sz val="11"/>
        <color theme="1" tint="0.249977111117893"/>
        <rFont val="Franklin Gothic Book"/>
        <family val="2"/>
        <scheme val="minor"/>
      </rPr>
      <t>GHG, before</t>
    </r>
  </si>
  <si>
    <r>
      <t>f</t>
    </r>
    <r>
      <rPr>
        <vertAlign val="subscript"/>
        <sz val="11"/>
        <color theme="1" tint="0.249977111117893"/>
        <rFont val="Franklin Gothic Book"/>
        <family val="2"/>
        <scheme val="minor"/>
      </rPr>
      <t>GHG, after</t>
    </r>
  </si>
  <si>
    <t>Factor for converting energy consumption into greenhouse gas emissions</t>
  </si>
  <si>
    <t>National Data</t>
  </si>
  <si>
    <t>Unit</t>
  </si>
  <si>
    <t>Indicative Values</t>
  </si>
  <si>
    <t>Pn</t>
  </si>
  <si>
    <t>kW</t>
  </si>
  <si>
    <t>h</t>
  </si>
  <si>
    <t>Annual operating hours</t>
  </si>
  <si>
    <r>
      <t>n</t>
    </r>
    <r>
      <rPr>
        <vertAlign val="subscript"/>
        <sz val="11"/>
        <color theme="1" tint="0.249977111117893"/>
        <rFont val="Franklin Gothic Book"/>
        <family val="2"/>
        <scheme val="minor"/>
      </rPr>
      <t>c</t>
    </r>
  </si>
  <si>
    <t>%</t>
  </si>
  <si>
    <t>Efficiency of existing motor</t>
  </si>
  <si>
    <r>
      <t>n</t>
    </r>
    <r>
      <rPr>
        <vertAlign val="subscript"/>
        <sz val="11"/>
        <color theme="1" tint="0.249977111117893"/>
        <rFont val="Franklin Gothic Book"/>
        <family val="2"/>
        <scheme val="minor"/>
      </rPr>
      <t>he</t>
    </r>
  </si>
  <si>
    <t>Efficiency of new motor</t>
  </si>
  <si>
    <t>LF</t>
  </si>
  <si>
    <t>dmnl</t>
  </si>
  <si>
    <t>Load factor of the motor</t>
  </si>
  <si>
    <t>VSD Savings</t>
  </si>
  <si>
    <t>Savings factor from the installation of a VSD</t>
  </si>
  <si>
    <t>Calculation formulas</t>
  </si>
  <si>
    <t>Article 7 | Total final energy savings (TFES)</t>
  </si>
  <si>
    <r>
      <t>GHG | Greenhouse gas savings (GHG</t>
    </r>
    <r>
      <rPr>
        <b/>
        <vertAlign val="subscript"/>
        <sz val="12"/>
        <rFont val="Franklin Gothic Book"/>
        <family val="2"/>
        <scheme val="minor"/>
      </rPr>
      <t>sav</t>
    </r>
    <r>
      <rPr>
        <b/>
        <sz val="12"/>
        <rFont val="Franklin Gothic Book"/>
        <family val="2"/>
        <scheme val="minor"/>
      </rPr>
      <t>)</t>
    </r>
  </si>
  <si>
    <t>Calculation results</t>
  </si>
  <si>
    <t>indicative calculation values</t>
  </si>
  <si>
    <t>TFES Article 7</t>
  </si>
  <si>
    <t>kWh/a</t>
  </si>
  <si>
    <t>Total final energy savings for Article 7 calculation</t>
  </si>
  <si>
    <t>EFE Article 3</t>
  </si>
  <si>
    <t>Effect on the final consumption for Article 3 calculation</t>
  </si>
  <si>
    <t>TPES Article 3</t>
  </si>
  <si>
    <t>Total primary energy savings for Article 3 calculation</t>
  </si>
  <si>
    <r>
      <t>GHG</t>
    </r>
    <r>
      <rPr>
        <vertAlign val="subscript"/>
        <sz val="10"/>
        <color theme="1" tint="0.249977111117893"/>
        <rFont val="Times New Roman"/>
        <family val="1"/>
      </rPr>
      <t>sav</t>
    </r>
  </si>
  <si>
    <r>
      <t>t</t>
    </r>
    <r>
      <rPr>
        <b/>
        <vertAlign val="subscript"/>
        <sz val="10"/>
        <color theme="1" tint="0.249977111117893"/>
        <rFont val="Times New Roman"/>
        <family val="1"/>
      </rPr>
      <t>CO2</t>
    </r>
  </si>
  <si>
    <t>Greenhouse gas savings</t>
  </si>
  <si>
    <t>Costs related to the action</t>
  </si>
  <si>
    <t>[euro2021]</t>
  </si>
  <si>
    <t>Investment costs</t>
  </si>
  <si>
    <t>IE3</t>
  </si>
  <si>
    <t>[0,75 kW - 7,5 kW]</t>
  </si>
  <si>
    <t>Average cost for that power range, Including motor purchase and installation Costs</t>
  </si>
  <si>
    <t>[7,5 kW - 75 kW]</t>
  </si>
  <si>
    <t>[75 kW - 375 kW]</t>
  </si>
  <si>
    <t>[375 kW - 1000 kW]</t>
  </si>
  <si>
    <t>[euro2021/a]</t>
  </si>
  <si>
    <t>Variable operational cost</t>
  </si>
  <si>
    <t>Energy costs</t>
  </si>
  <si>
    <t>Energy use*electricity price</t>
  </si>
  <si>
    <t>Fixed operational costs</t>
  </si>
  <si>
    <t>Maintenance costs, including rewindings over product lifetime</t>
  </si>
  <si>
    <t>[a]</t>
  </si>
  <si>
    <t>LifetimePA</t>
  </si>
  <si>
    <t>Lifetime</t>
  </si>
  <si>
    <t>Lifetime of the equipment</t>
  </si>
  <si>
    <t>Energy Carrier</t>
  </si>
  <si>
    <r>
      <t>emission factor [gCO</t>
    </r>
    <r>
      <rPr>
        <b/>
        <vertAlign val="subscript"/>
        <sz val="11"/>
        <color theme="0"/>
        <rFont val="Franklin Gothic Book"/>
        <family val="2"/>
        <scheme val="minor"/>
      </rPr>
      <t>2</t>
    </r>
    <r>
      <rPr>
        <b/>
        <sz val="11"/>
        <color theme="0"/>
        <rFont val="Franklin Gothic Book"/>
        <family val="2"/>
        <scheme val="minor"/>
      </rPr>
      <t>/kWh]</t>
    </r>
  </si>
  <si>
    <t>factor final to primary [-]</t>
  </si>
  <si>
    <t>District heat</t>
  </si>
  <si>
    <t>Natural gas</t>
  </si>
  <si>
    <t>Gas/Diesel oil</t>
  </si>
  <si>
    <t>Motor gasoline</t>
  </si>
  <si>
    <t>Biodiesels</t>
  </si>
  <si>
    <t>Biogasoline</t>
  </si>
  <si>
    <t>Other liquid biofuels</t>
  </si>
  <si>
    <t>Biogas</t>
  </si>
  <si>
    <t>Wood/wood waste</t>
  </si>
  <si>
    <t>Other primary solid biomass</t>
  </si>
  <si>
    <t>Kerosene (other than jet kerosene)</t>
  </si>
  <si>
    <t>Liquefied petroleum gases</t>
  </si>
  <si>
    <t>Naphtha</t>
  </si>
  <si>
    <t>Natural gas liquids</t>
  </si>
  <si>
    <t>Petroleum coke</t>
  </si>
  <si>
    <t>Refinery gas</t>
  </si>
  <si>
    <t>Residual fuel oil</t>
  </si>
  <si>
    <t>White spirit and SBP</t>
  </si>
  <si>
    <t>Other petroleum products</t>
  </si>
  <si>
    <t>Anthracite</t>
  </si>
  <si>
    <t>Lignite</t>
  </si>
  <si>
    <t>Charcoal</t>
  </si>
  <si>
    <t>Coal tar</t>
  </si>
  <si>
    <t>Coke oven coke and lignite coke</t>
  </si>
  <si>
    <t>Coking coal</t>
  </si>
  <si>
    <t>Patent fuel</t>
  </si>
  <si>
    <t>Sub-bituminous coal</t>
  </si>
  <si>
    <t>Other bituminous coal</t>
  </si>
  <si>
    <t>Industrial wastes</t>
  </si>
  <si>
    <t>Blast furnace gas</t>
  </si>
  <si>
    <t>Coke oven gas</t>
  </si>
  <si>
    <t>Oxygen steel furnace gas</t>
  </si>
  <si>
    <t>Oil shale and tar sands</t>
  </si>
  <si>
    <t>Peat</t>
  </si>
  <si>
    <t>Values for savings calculation</t>
  </si>
  <si>
    <t>IE1-IE2 Avg</t>
  </si>
  <si>
    <t>End-Use</t>
  </si>
  <si>
    <t>Average VSD Savings [%]</t>
  </si>
  <si>
    <t>Pumps</t>
  </si>
  <si>
    <t>Fans</t>
  </si>
  <si>
    <t>Air Compressors</t>
  </si>
  <si>
    <t>Cooling compressors</t>
  </si>
  <si>
    <t>Other Motors</t>
  </si>
  <si>
    <t>Operating hours [h/a]</t>
  </si>
  <si>
    <t>Industry, 2 shifts, 5 days/week</t>
  </si>
  <si>
    <t>Industry, 2 shifts, 6 days/week</t>
  </si>
  <si>
    <t>Industry, 2 shifts, 7 days/week</t>
  </si>
  <si>
    <t>Industry, 3 shifts, 5 days/week</t>
  </si>
  <si>
    <t>Industry, 3 shifts, 6 days/week</t>
  </si>
  <si>
    <t>Industry, 3 shifts, 7 days/week</t>
  </si>
  <si>
    <t>Industry, 3 shift, continuously</t>
  </si>
  <si>
    <t>Tertiary Sector</t>
  </si>
  <si>
    <t>Power Range</t>
  </si>
  <si>
    <t>Power range [kW]</t>
  </si>
  <si>
    <t>Avg. Power</t>
  </si>
  <si>
    <t>Indicative values are available for different nominal power ranges of the new motor. Please choose accordingly.</t>
  </si>
  <si>
    <t>Effciency of 
the new motors</t>
  </si>
  <si>
    <t xml:space="preserve">Number of motors replaced </t>
  </si>
  <si>
    <t>0.75 - 7.5</t>
  </si>
  <si>
    <t>75 - 375</t>
  </si>
  <si>
    <t>7.5 - 75</t>
  </si>
  <si>
    <t>375 - 1,000</t>
  </si>
  <si>
    <t>n</t>
  </si>
  <si>
    <t>Article 3 | Total final energy savings (TFES)</t>
  </si>
  <si>
    <t>Article 3 | Effect on primary energy consumption (EPEC)</t>
  </si>
  <si>
    <t>Nominal power as indicated on the nameplate</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</si>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</sst>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quot;;[Red]\-#,##0\ &quot;€&quot;"/>
    <numFmt numFmtId="43" formatCode="_-* #,##0.00_-;\-* #,##0.00_-;_-* &quot;-&quot;??_-;_-@_-"/>
    <numFmt numFmtId="164" formatCode="_-* #,##0.00\ _€_-;\-* #,##0.00\ _€_-;_-* &quot;-&quot;??\ _€_-;_-@_-"/>
    <numFmt numFmtId="165" formatCode="_-* #,##0.0_-;\-* #,##0.0_-;_-* &quot;-&quot;??_-;_-@_-"/>
    <numFmt numFmtId="166" formatCode="0.000"/>
    <numFmt numFmtId="167" formatCode="_-* #,##0.0000_-;\-* #,##0.0000_-;_-* &quot;-&quot;??_-;_-@_-"/>
    <numFmt numFmtId="168" formatCode="0.0"/>
  </numFmts>
  <fonts count="24" x14ac:knownFonts="1">
    <font>
      <sz val="11"/>
      <color theme="1"/>
      <name val="Franklin Gothic Book"/>
      <family val="2"/>
      <scheme val="minor"/>
    </font>
    <font>
      <sz val="11"/>
      <color theme="1"/>
      <name val="Franklin Gothic Book"/>
      <family val="2"/>
      <scheme val="minor"/>
    </font>
    <font>
      <b/>
      <sz val="16"/>
      <color rgb="FFCE321A"/>
      <name val="Franklin Gothic Book"/>
      <family val="2"/>
      <scheme val="minor"/>
    </font>
    <font>
      <sz val="10"/>
      <color theme="1" tint="0.249977111117893"/>
      <name val="Times New Roman"/>
      <family val="1"/>
    </font>
    <font>
      <sz val="10"/>
      <color theme="1" tint="0.249977111117893"/>
      <name val="Franklin Gothic Book"/>
      <family val="2"/>
      <scheme val="minor"/>
    </font>
    <font>
      <b/>
      <sz val="10"/>
      <color theme="6" tint="-0.499984740745262"/>
      <name val="Franklin Gothic Book"/>
      <family val="2"/>
      <scheme val="minor"/>
    </font>
    <font>
      <b/>
      <sz val="11"/>
      <color theme="7" tint="-0.249977111117893"/>
      <name val="Franklin Gothic Book"/>
      <family val="2"/>
      <scheme val="minor"/>
    </font>
    <font>
      <b/>
      <sz val="11"/>
      <color theme="0"/>
      <name val="Franklin Gothic Book"/>
      <family val="2"/>
      <scheme val="minor"/>
    </font>
    <font>
      <b/>
      <sz val="14"/>
      <color rgb="FF00B050"/>
      <name val="Franklin Gothic Book"/>
      <family val="2"/>
      <scheme val="minor"/>
    </font>
    <font>
      <sz val="11"/>
      <color theme="1" tint="0.249977111117893"/>
      <name val="Franklin Gothic Book"/>
      <family val="2"/>
      <scheme val="minor"/>
    </font>
    <font>
      <b/>
      <sz val="14"/>
      <color theme="5"/>
      <name val="Franklin Gothic Book"/>
      <family val="2"/>
      <scheme val="minor"/>
    </font>
    <font>
      <b/>
      <sz val="12"/>
      <name val="Franklin Gothic Book"/>
      <family val="2"/>
      <scheme val="minor"/>
    </font>
    <font>
      <sz val="20"/>
      <color theme="5"/>
      <name val="Franklin Gothic Medium"/>
      <family val="2"/>
      <scheme val="major"/>
    </font>
    <font>
      <vertAlign val="subscript"/>
      <sz val="11"/>
      <color theme="1" tint="0.249977111117893"/>
      <name val="Franklin Gothic Book"/>
      <family val="2"/>
      <scheme val="minor"/>
    </font>
    <font>
      <b/>
      <vertAlign val="subscript"/>
      <sz val="12"/>
      <name val="Franklin Gothic Book"/>
      <family val="2"/>
      <scheme val="minor"/>
    </font>
    <font>
      <vertAlign val="subscript"/>
      <sz val="10"/>
      <color theme="1" tint="0.249977111117893"/>
      <name val="Times New Roman"/>
      <family val="1"/>
    </font>
    <font>
      <b/>
      <sz val="11"/>
      <color theme="1" tint="0.249977111117893"/>
      <name val="Franklin Gothic Book"/>
      <family val="2"/>
      <scheme val="minor"/>
    </font>
    <font>
      <b/>
      <sz val="10"/>
      <color theme="1" tint="0.249977111117893"/>
      <name val="Times New Roman"/>
      <family val="1"/>
    </font>
    <font>
      <b/>
      <vertAlign val="subscript"/>
      <sz val="10"/>
      <color theme="1" tint="0.249977111117893"/>
      <name val="Times New Roman"/>
      <family val="1"/>
    </font>
    <font>
      <sz val="11"/>
      <color theme="0"/>
      <name val="Franklin Gothic Book"/>
      <family val="2"/>
      <scheme val="minor"/>
    </font>
    <font>
      <b/>
      <vertAlign val="subscript"/>
      <sz val="11"/>
      <color theme="0"/>
      <name val="Franklin Gothic Book"/>
      <family val="2"/>
      <scheme val="minor"/>
    </font>
    <font>
      <sz val="11"/>
      <name val="Franklin Gothic Book"/>
      <family val="2"/>
      <scheme val="minor"/>
    </font>
    <font>
      <b/>
      <sz val="20"/>
      <color theme="5"/>
      <name val="Franklin Gothic Medium"/>
      <family val="2"/>
      <scheme val="major"/>
    </font>
    <font>
      <sz val="9"/>
      <color theme="1" tint="0.249977111117893"/>
      <name val="Franklin Gothic Book"/>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5"/>
        <bgColor indexed="64"/>
      </patternFill>
    </fill>
    <fill>
      <patternFill patternType="solid">
        <fgColor rgb="FFD6FEDE"/>
        <bgColor theme="0"/>
      </patternFill>
    </fill>
    <fill>
      <patternFill patternType="solid">
        <fgColor theme="0"/>
        <bgColor theme="0"/>
      </patternFill>
    </fill>
  </fills>
  <borders count="21">
    <border>
      <left/>
      <right/>
      <top/>
      <bottom/>
      <diagonal/>
    </border>
    <border>
      <left style="thin">
        <color theme="5"/>
      </left>
      <right/>
      <top style="thin">
        <color theme="5"/>
      </top>
      <bottom style="thin">
        <color theme="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medium">
        <color theme="4" tint="0.39997558519241921"/>
      </bottom>
      <diagonal/>
    </border>
    <border>
      <left style="thin">
        <color rgb="FF00B050"/>
      </left>
      <right style="thin">
        <color rgb="FF00B050"/>
      </right>
      <top style="thin">
        <color rgb="FF00B050"/>
      </top>
      <bottom style="thin">
        <color rgb="FF00B050"/>
      </bottom>
      <diagonal/>
    </border>
    <border>
      <left/>
      <right/>
      <top style="thin">
        <color rgb="FF00B050"/>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theme="5"/>
      </left>
      <right style="thin">
        <color theme="5"/>
      </right>
      <top style="thin">
        <color theme="5"/>
      </top>
      <bottom style="thin">
        <color theme="5"/>
      </bottom>
      <diagonal/>
    </border>
    <border>
      <left/>
      <right style="thin">
        <color theme="5"/>
      </right>
      <top style="thin">
        <color theme="5"/>
      </top>
      <bottom style="thin">
        <color theme="5"/>
      </bottom>
      <diagonal/>
    </border>
    <border>
      <left/>
      <right/>
      <top style="thin">
        <color theme="5"/>
      </top>
      <bottom style="thin">
        <color theme="5"/>
      </bottom>
      <diagonal/>
    </border>
    <border>
      <left/>
      <right/>
      <top style="thin">
        <color rgb="FF00B050"/>
      </top>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right/>
      <top style="thin">
        <color theme="5"/>
      </top>
      <bottom/>
      <diagonal/>
    </border>
  </borders>
  <cellStyleXfs count="15">
    <xf numFmtId="0" fontId="0" fillId="0" borderId="0"/>
    <xf numFmtId="43" fontId="1" fillId="0" borderId="0" applyFont="0" applyFill="0" applyBorder="0" applyAlignment="0" applyProtection="0"/>
    <xf numFmtId="49" fontId="2" fillId="0" borderId="0">
      <alignment horizontal="left" vertical="top"/>
    </xf>
    <xf numFmtId="0" fontId="4" fillId="2" borderId="2" applyNumberFormat="0">
      <protection locked="0"/>
    </xf>
    <xf numFmtId="0" fontId="3" fillId="4" borderId="0">
      <alignment horizontal="justify" vertical="center" wrapText="1"/>
    </xf>
    <xf numFmtId="165" fontId="5" fillId="3" borderId="0"/>
    <xf numFmtId="165" fontId="4" fillId="4" borderId="0"/>
    <xf numFmtId="49" fontId="6" fillId="0" borderId="0"/>
    <xf numFmtId="43" fontId="1" fillId="0" borderId="0" applyFont="0" applyFill="0" applyBorder="0" applyAlignment="0" applyProtection="0"/>
    <xf numFmtId="0" fontId="12" fillId="0" borderId="0" applyNumberFormat="0" applyFill="0" applyBorder="0" applyAlignment="0" applyProtection="0"/>
    <xf numFmtId="0" fontId="10" fillId="0" borderId="3" applyNumberFormat="0" applyFill="0" applyBorder="0" applyAlignment="0" applyProtection="0"/>
    <xf numFmtId="0" fontId="7" fillId="5" borderId="9" applyNumberFormat="0" applyAlignment="0" applyProtection="0"/>
    <xf numFmtId="0" fontId="11" fillId="0" borderId="4" applyNumberFormat="0" applyFill="0" applyBorder="0" applyAlignment="0" applyProtection="0"/>
    <xf numFmtId="0" fontId="1" fillId="6" borderId="9" applyNumberFormat="0" applyAlignment="0" applyProtection="0"/>
    <xf numFmtId="0" fontId="9" fillId="4" borderId="0" applyNumberFormat="0" applyFill="0" applyBorder="0" applyAlignment="0" applyProtection="0">
      <alignment horizontal="justify" vertical="center" wrapText="1"/>
    </xf>
  </cellStyleXfs>
  <cellXfs count="98">
    <xf numFmtId="0" fontId="0" fillId="0" borderId="0" xfId="0"/>
    <xf numFmtId="0" fontId="4" fillId="4" borderId="0" xfId="0" applyFont="1" applyFill="1" applyAlignment="1">
      <alignment horizontal="left" vertical="top" wrapText="1"/>
    </xf>
    <xf numFmtId="0" fontId="0" fillId="4" borderId="0" xfId="0" applyFill="1"/>
    <xf numFmtId="0" fontId="9" fillId="4" borderId="0" xfId="0" applyFont="1" applyFill="1"/>
    <xf numFmtId="0" fontId="3" fillId="4" borderId="0" xfId="0" applyFont="1" applyFill="1" applyAlignment="1">
      <alignment horizontal="justify" vertical="center" wrapText="1"/>
    </xf>
    <xf numFmtId="0" fontId="3" fillId="4" borderId="0" xfId="4" quotePrefix="1">
      <alignment horizontal="justify" vertical="center" wrapText="1"/>
    </xf>
    <xf numFmtId="0" fontId="3" fillId="4" borderId="0" xfId="4">
      <alignment horizontal="justify" vertical="center" wrapText="1"/>
    </xf>
    <xf numFmtId="43" fontId="9" fillId="4" borderId="0" xfId="8" applyFont="1" applyFill="1" applyBorder="1" applyProtection="1">
      <protection locked="0"/>
    </xf>
    <xf numFmtId="0" fontId="12" fillId="0" borderId="0" xfId="9"/>
    <xf numFmtId="0" fontId="7" fillId="5" borderId="9" xfId="11"/>
    <xf numFmtId="4" fontId="7" fillId="5" borderId="9" xfId="11" applyNumberFormat="1" applyAlignment="1">
      <alignment wrapText="1"/>
    </xf>
    <xf numFmtId="49" fontId="8" fillId="4" borderId="0" xfId="2" applyFont="1" applyFill="1">
      <alignment horizontal="left" vertical="top"/>
    </xf>
    <xf numFmtId="0" fontId="3" fillId="4" borderId="0" xfId="4" applyAlignment="1">
      <alignment vertical="center" wrapText="1"/>
    </xf>
    <xf numFmtId="0" fontId="9" fillId="4" borderId="0" xfId="14" applyFill="1" applyAlignment="1">
      <alignment horizontal="justify" vertical="center" wrapText="1"/>
    </xf>
    <xf numFmtId="0" fontId="9" fillId="0" borderId="0" xfId="14" applyFill="1" applyAlignment="1"/>
    <xf numFmtId="0" fontId="9" fillId="4" borderId="0" xfId="14" applyFill="1" applyAlignment="1"/>
    <xf numFmtId="0" fontId="9" fillId="4" borderId="0" xfId="14" applyFill="1" applyBorder="1" applyAlignment="1">
      <alignment horizontal="justify" vertical="center" wrapText="1"/>
    </xf>
    <xf numFmtId="4" fontId="1" fillId="6" borderId="9" xfId="13" applyNumberFormat="1"/>
    <xf numFmtId="43" fontId="4" fillId="4" borderId="0" xfId="8" applyFont="1" applyFill="1" applyBorder="1" applyProtection="1">
      <protection locked="0"/>
    </xf>
    <xf numFmtId="9" fontId="4" fillId="4" borderId="0" xfId="8" applyNumberFormat="1" applyFont="1" applyFill="1" applyBorder="1" applyProtection="1">
      <protection locked="0"/>
    </xf>
    <xf numFmtId="43" fontId="1" fillId="6" borderId="9" xfId="13" applyNumberFormat="1" applyProtection="1">
      <protection locked="0"/>
    </xf>
    <xf numFmtId="9" fontId="1" fillId="6" borderId="9" xfId="13" applyNumberFormat="1" applyProtection="1">
      <protection locked="0"/>
    </xf>
    <xf numFmtId="0" fontId="7" fillId="5" borderId="9" xfId="11" applyAlignment="1"/>
    <xf numFmtId="0" fontId="3" fillId="0" borderId="0" xfId="4" applyFill="1">
      <alignment horizontal="justify" vertical="center" wrapText="1"/>
    </xf>
    <xf numFmtId="0" fontId="1" fillId="6" borderId="9" xfId="13" applyAlignment="1" applyProtection="1">
      <alignment vertical="center"/>
      <protection locked="0"/>
    </xf>
    <xf numFmtId="43" fontId="16" fillId="2" borderId="5" xfId="8" applyFont="1" applyFill="1" applyBorder="1" applyProtection="1">
      <protection locked="0"/>
    </xf>
    <xf numFmtId="0" fontId="17" fillId="4" borderId="5" xfId="4" applyFont="1" applyBorder="1" applyAlignment="1">
      <alignment horizontal="center" vertical="center" wrapText="1"/>
    </xf>
    <xf numFmtId="0" fontId="4" fillId="4" borderId="7" xfId="0" applyFont="1" applyFill="1" applyBorder="1" applyAlignment="1">
      <alignment horizontal="left"/>
    </xf>
    <xf numFmtId="0" fontId="4" fillId="4" borderId="6" xfId="0" applyFont="1" applyFill="1" applyBorder="1" applyAlignment="1">
      <alignment horizontal="left"/>
    </xf>
    <xf numFmtId="0" fontId="4" fillId="4" borderId="8" xfId="0" applyFont="1" applyFill="1" applyBorder="1" applyAlignment="1">
      <alignment horizontal="left"/>
    </xf>
    <xf numFmtId="0" fontId="7" fillId="5" borderId="9" xfId="11" applyAlignment="1">
      <alignment horizontal="center" vertical="center"/>
    </xf>
    <xf numFmtId="166" fontId="1" fillId="6" borderId="9" xfId="13" applyNumberFormat="1"/>
    <xf numFmtId="0" fontId="9" fillId="0" borderId="0" xfId="14" applyFill="1" applyAlignment="1">
      <alignment horizontal="justify" vertical="center" wrapText="1"/>
    </xf>
    <xf numFmtId="0" fontId="19" fillId="4" borderId="0" xfId="0" applyFont="1" applyFill="1"/>
    <xf numFmtId="0" fontId="4" fillId="4" borderId="6" xfId="0" applyFont="1" applyFill="1" applyBorder="1" applyAlignment="1">
      <alignment horizontal="left" vertical="top"/>
    </xf>
    <xf numFmtId="43" fontId="0" fillId="0" borderId="0" xfId="8" applyFont="1"/>
    <xf numFmtId="167" fontId="0" fillId="0" borderId="0" xfId="8" applyNumberFormat="1" applyFont="1"/>
    <xf numFmtId="43" fontId="1" fillId="7" borderId="9" xfId="13" applyNumberFormat="1" applyFill="1" applyProtection="1">
      <protection locked="0"/>
    </xf>
    <xf numFmtId="43" fontId="9" fillId="4" borderId="6" xfId="8" applyFont="1" applyFill="1" applyBorder="1" applyProtection="1">
      <protection locked="0"/>
    </xf>
    <xf numFmtId="43" fontId="1" fillId="7" borderId="11" xfId="13" applyNumberFormat="1" applyFill="1" applyBorder="1" applyProtection="1">
      <protection locked="0"/>
    </xf>
    <xf numFmtId="164" fontId="0" fillId="0" borderId="0" xfId="0" applyNumberFormat="1"/>
    <xf numFmtId="6" fontId="0" fillId="0" borderId="0" xfId="0" applyNumberFormat="1"/>
    <xf numFmtId="0" fontId="0" fillId="4" borderId="12" xfId="0" applyFill="1" applyBorder="1"/>
    <xf numFmtId="0" fontId="4" fillId="4" borderId="5" xfId="4" quotePrefix="1" applyFont="1" applyBorder="1" applyAlignment="1">
      <alignment horizontal="center" vertical="center" wrapText="1"/>
    </xf>
    <xf numFmtId="0" fontId="4" fillId="4" borderId="6" xfId="4" quotePrefix="1" applyFont="1" applyBorder="1" applyAlignment="1">
      <alignment horizontal="center" vertical="center" wrapText="1"/>
    </xf>
    <xf numFmtId="49" fontId="12" fillId="4" borderId="0" xfId="9" applyNumberFormat="1" applyFill="1" applyAlignment="1">
      <alignment vertical="top"/>
    </xf>
    <xf numFmtId="0" fontId="9" fillId="4" borderId="0" xfId="0" applyFont="1" applyFill="1" applyAlignment="1">
      <alignment vertical="top" wrapText="1"/>
    </xf>
    <xf numFmtId="0" fontId="21" fillId="6" borderId="9" xfId="13" applyNumberFormat="1" applyFont="1" applyAlignment="1" applyProtection="1">
      <alignment horizontal="left"/>
      <protection locked="0"/>
    </xf>
    <xf numFmtId="43" fontId="1" fillId="6" borderId="9" xfId="13" applyNumberFormat="1" applyAlignment="1" applyProtection="1">
      <alignment horizontal="left"/>
      <protection locked="0"/>
    </xf>
    <xf numFmtId="0" fontId="0" fillId="0" borderId="9" xfId="0" applyBorder="1"/>
    <xf numFmtId="168" fontId="0" fillId="0" borderId="9" xfId="0" applyNumberFormat="1" applyBorder="1"/>
    <xf numFmtId="0" fontId="7" fillId="5" borderId="9" xfId="11" applyAlignment="1">
      <alignment vertical="center" wrapText="1"/>
    </xf>
    <xf numFmtId="0" fontId="23" fillId="4" borderId="0" xfId="0" applyFont="1" applyFill="1" applyAlignment="1">
      <alignment vertical="center"/>
    </xf>
    <xf numFmtId="0" fontId="7" fillId="5" borderId="0" xfId="11" applyBorder="1" applyAlignment="1">
      <alignment vertical="center" wrapText="1"/>
    </xf>
    <xf numFmtId="0" fontId="7" fillId="5" borderId="10" xfId="11" applyBorder="1" applyAlignment="1">
      <alignment horizontal="center" vertical="center" wrapText="1"/>
    </xf>
    <xf numFmtId="0" fontId="7" fillId="5" borderId="9" xfId="11" applyAlignment="1">
      <alignment horizontal="center" vertical="center" wrapText="1"/>
    </xf>
    <xf numFmtId="0" fontId="7" fillId="5" borderId="10" xfId="11" applyBorder="1" applyAlignment="1">
      <alignment vertical="center" wrapText="1"/>
    </xf>
    <xf numFmtId="0" fontId="1" fillId="4" borderId="1" xfId="0" applyFont="1" applyFill="1" applyBorder="1" applyAlignment="1">
      <alignment vertical="center" wrapText="1"/>
    </xf>
    <xf numFmtId="0" fontId="1" fillId="4" borderId="10" xfId="0" applyFont="1" applyFill="1" applyBorder="1" applyAlignment="1">
      <alignment vertical="center" wrapText="1"/>
    </xf>
    <xf numFmtId="3" fontId="0" fillId="7" borderId="9" xfId="13" applyNumberFormat="1" applyFont="1" applyFill="1" applyAlignment="1">
      <alignment horizontal="center" vertical="center" wrapText="1"/>
    </xf>
    <xf numFmtId="4" fontId="0" fillId="0" borderId="9" xfId="0" applyNumberFormat="1" applyBorder="1"/>
    <xf numFmtId="166" fontId="0" fillId="0" borderId="9" xfId="0" applyNumberFormat="1" applyBorder="1"/>
    <xf numFmtId="0" fontId="0" fillId="0" borderId="20" xfId="0" applyBorder="1"/>
    <xf numFmtId="0" fontId="0" fillId="0" borderId="9" xfId="0" quotePrefix="1" applyBorder="1"/>
    <xf numFmtId="0" fontId="4" fillId="4" borderId="7" xfId="0" applyFont="1" applyFill="1" applyBorder="1" applyAlignment="1">
      <alignment horizontal="left"/>
    </xf>
    <xf numFmtId="0" fontId="4" fillId="4" borderId="6" xfId="0" applyFont="1" applyFill="1" applyBorder="1" applyAlignment="1">
      <alignment horizontal="left"/>
    </xf>
    <xf numFmtId="0" fontId="4" fillId="4" borderId="8" xfId="0" applyFont="1" applyFill="1" applyBorder="1" applyAlignment="1">
      <alignment horizontal="left"/>
    </xf>
    <xf numFmtId="49" fontId="8" fillId="4" borderId="0" xfId="2" applyFont="1" applyFill="1">
      <alignment horizontal="left" vertical="top"/>
    </xf>
    <xf numFmtId="0" fontId="7" fillId="5" borderId="9" xfId="11" applyAlignment="1">
      <alignment horizontal="center" vertical="center"/>
    </xf>
    <xf numFmtId="0" fontId="4" fillId="4" borderId="7" xfId="0" applyFont="1" applyFill="1" applyBorder="1" applyAlignment="1">
      <alignment horizontal="left" vertical="top"/>
    </xf>
    <xf numFmtId="0" fontId="4" fillId="4" borderId="6" xfId="0" applyFont="1" applyFill="1" applyBorder="1" applyAlignment="1">
      <alignment horizontal="left" vertical="top"/>
    </xf>
    <xf numFmtId="0" fontId="4" fillId="4" borderId="8" xfId="0" applyFont="1" applyFill="1" applyBorder="1" applyAlignment="1">
      <alignment horizontal="left" vertical="top"/>
    </xf>
    <xf numFmtId="49" fontId="11" fillId="4" borderId="0" xfId="12" applyNumberFormat="1" applyFill="1" applyBorder="1" applyAlignment="1">
      <alignment horizontal="left" vertical="top"/>
    </xf>
    <xf numFmtId="0" fontId="4" fillId="4" borderId="7" xfId="0" applyFont="1" applyFill="1" applyBorder="1" applyAlignment="1">
      <alignment horizontal="left"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7" fillId="5" borderId="11" xfId="11" applyBorder="1" applyAlignment="1">
      <alignment horizontal="center" vertical="center" wrapText="1"/>
    </xf>
    <xf numFmtId="0" fontId="1" fillId="4" borderId="1" xfId="13" applyFill="1" applyBorder="1" applyAlignment="1">
      <alignment horizontal="center" vertical="center" wrapText="1"/>
    </xf>
    <xf numFmtId="0" fontId="1" fillId="4" borderId="10" xfId="13" applyFill="1" applyBorder="1" applyAlignment="1">
      <alignment horizontal="center" vertical="center" wrapText="1"/>
    </xf>
    <xf numFmtId="0" fontId="7" fillId="5" borderId="10" xfId="11" applyBorder="1" applyAlignment="1">
      <alignment horizontal="center" vertical="center" wrapText="1"/>
    </xf>
    <xf numFmtId="49" fontId="22" fillId="4" borderId="0" xfId="9" applyNumberFormat="1" applyFont="1" applyFill="1" applyAlignment="1">
      <alignment horizontal="left" vertical="top"/>
    </xf>
    <xf numFmtId="0" fontId="9" fillId="4" borderId="0" xfId="0" applyFont="1" applyFill="1" applyAlignment="1">
      <alignment horizontal="left" vertical="top" wrapText="1"/>
    </xf>
    <xf numFmtId="0" fontId="0" fillId="4" borderId="1" xfId="0" applyFill="1" applyBorder="1" applyAlignment="1">
      <alignment horizontal="left" vertical="center" wrapText="1"/>
    </xf>
    <xf numFmtId="0" fontId="1" fillId="4" borderId="10" xfId="0" applyFont="1" applyFill="1" applyBorder="1" applyAlignment="1">
      <alignment horizontal="left" vertical="center" wrapText="1"/>
    </xf>
    <xf numFmtId="0" fontId="0" fillId="4" borderId="10" xfId="0" applyFill="1" applyBorder="1" applyAlignment="1">
      <alignment horizontal="left" vertical="center" wrapText="1"/>
    </xf>
    <xf numFmtId="0" fontId="1" fillId="7" borderId="1" xfId="13" applyFill="1" applyBorder="1" applyAlignment="1">
      <alignment horizontal="center" vertical="center" wrapText="1"/>
    </xf>
    <xf numFmtId="0" fontId="1" fillId="7" borderId="10" xfId="13" applyFill="1" applyBorder="1" applyAlignment="1">
      <alignment horizontal="center" vertical="center" wrapText="1"/>
    </xf>
    <xf numFmtId="3" fontId="1" fillId="7" borderId="1" xfId="13" applyNumberFormat="1" applyFill="1" applyBorder="1" applyAlignment="1">
      <alignment horizontal="center" vertical="center" wrapText="1"/>
    </xf>
    <xf numFmtId="3" fontId="1" fillId="7" borderId="10" xfId="13" applyNumberFormat="1" applyFill="1" applyBorder="1" applyAlignment="1">
      <alignment horizontal="center" vertical="center" wrapText="1"/>
    </xf>
    <xf numFmtId="0" fontId="4" fillId="4" borderId="13" xfId="0" applyFont="1" applyFill="1" applyBorder="1" applyAlignment="1">
      <alignment horizontal="left" vertical="center"/>
    </xf>
    <xf numFmtId="0" fontId="4" fillId="4" borderId="12" xfId="0" applyFont="1" applyFill="1" applyBorder="1" applyAlignment="1">
      <alignment horizontal="left" vertical="center"/>
    </xf>
    <xf numFmtId="0" fontId="4" fillId="4" borderId="14" xfId="0" applyFont="1" applyFill="1" applyBorder="1" applyAlignment="1">
      <alignment horizontal="left" vertical="center"/>
    </xf>
    <xf numFmtId="0" fontId="4" fillId="4" borderId="15" xfId="0" applyFont="1" applyFill="1" applyBorder="1" applyAlignment="1">
      <alignment horizontal="left" vertical="center"/>
    </xf>
    <xf numFmtId="0" fontId="4" fillId="4" borderId="0" xfId="0" applyFont="1" applyFill="1" applyAlignment="1">
      <alignment horizontal="left" vertical="center"/>
    </xf>
    <xf numFmtId="0" fontId="4" fillId="4" borderId="16" xfId="0" applyFont="1" applyFill="1" applyBorder="1" applyAlignment="1">
      <alignment horizontal="left" vertical="center"/>
    </xf>
    <xf numFmtId="0" fontId="4" fillId="4" borderId="17" xfId="0" applyFont="1" applyFill="1" applyBorder="1" applyAlignment="1">
      <alignment horizontal="left" vertical="center"/>
    </xf>
    <xf numFmtId="0" fontId="4" fillId="4" borderId="18" xfId="0" applyFont="1" applyFill="1" applyBorder="1" applyAlignment="1">
      <alignment horizontal="left" vertical="center"/>
    </xf>
    <xf numFmtId="0" fontId="4" fillId="4" borderId="19" xfId="0" applyFont="1" applyFill="1" applyBorder="1" applyAlignment="1">
      <alignment horizontal="left" vertical="center"/>
    </xf>
  </cellXfs>
  <cellStyles count="15">
    <cellStyle name="Comma" xfId="8" builtinId="3"/>
    <cellStyle name="Eingabefeld" xfId="3" xr:uid="{00000000-0005-0000-0000-000001000000}"/>
    <cellStyle name="Ergebnisse" xfId="5" xr:uid="{00000000-0005-0000-0000-000002000000}"/>
    <cellStyle name="Formel übernehmen" xfId="7" xr:uid="{00000000-0005-0000-0000-000003000000}"/>
    <cellStyle name="Formelzeichen" xfId="4" xr:uid="{00000000-0005-0000-0000-000004000000}"/>
    <cellStyle name="Heading 1" xfId="10" builtinId="16" customBuiltin="1"/>
    <cellStyle name="Heading 2" xfId="11" builtinId="17" customBuiltin="1"/>
    <cellStyle name="Heading 3" xfId="12" builtinId="18" customBuiltin="1"/>
    <cellStyle name="Input" xfId="13" builtinId="20" customBuiltin="1"/>
    <cellStyle name="Komma 2" xfId="1" xr:uid="{00000000-0005-0000-0000-000006000000}"/>
    <cellStyle name="Methoden_Überschrift" xfId="2" xr:uid="{00000000-0005-0000-0000-000007000000}"/>
    <cellStyle name="Normal" xfId="0" builtinId="0"/>
    <cellStyle name="Parameter_abbreviation" xfId="14" xr:uid="{00000000-0005-0000-0000-000008000000}"/>
    <cellStyle name="Title" xfId="9" builtinId="15" customBuiltin="1"/>
    <cellStyle name="Werte" xfId="6" xr:uid="{00000000-0005-0000-0000-00000E000000}"/>
  </cellStyles>
  <dxfs count="1">
    <dxf>
      <font>
        <color rgb="FFFF0000"/>
      </font>
    </dxf>
  </dxfs>
  <tableStyles count="0" defaultTableStyle="TableStyleMedium2" defaultPivotStyle="PivotStyleLight16"/>
  <colors>
    <mruColors>
      <color rgb="FFC2FECD"/>
      <color rgb="FFD6F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168088</xdr:colOff>
      <xdr:row>0</xdr:row>
      <xdr:rowOff>22412</xdr:rowOff>
    </xdr:from>
    <xdr:to>
      <xdr:col>2</xdr:col>
      <xdr:colOff>1007039</xdr:colOff>
      <xdr:row>1</xdr:row>
      <xdr:rowOff>1274669</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268941" y="22412"/>
          <a:ext cx="2243496" cy="1609164"/>
        </a:xfrm>
        <a:prstGeom prst="rect">
          <a:avLst/>
        </a:prstGeom>
      </xdr:spPr>
    </xdr:pic>
    <xdr:clientData/>
  </xdr:twoCellAnchor>
  <xdr:twoCellAnchor editAs="oneCell">
    <xdr:from>
      <xdr:col>4</xdr:col>
      <xdr:colOff>2039470</xdr:colOff>
      <xdr:row>33</xdr:row>
      <xdr:rowOff>123266</xdr:rowOff>
    </xdr:from>
    <xdr:to>
      <xdr:col>12</xdr:col>
      <xdr:colOff>158141</xdr:colOff>
      <xdr:row>39</xdr:row>
      <xdr:rowOff>67236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6723529" y="8729384"/>
          <a:ext cx="6366200" cy="1176617"/>
        </a:xfrm>
        <a:prstGeom prst="rect">
          <a:avLst/>
        </a:prstGeom>
      </xdr:spPr>
    </xdr:pic>
    <xdr:clientData/>
  </xdr:twoCellAnchor>
  <xdr:twoCellAnchor editAs="oneCell">
    <xdr:from>
      <xdr:col>4</xdr:col>
      <xdr:colOff>2039470</xdr:colOff>
      <xdr:row>39</xdr:row>
      <xdr:rowOff>112060</xdr:rowOff>
    </xdr:from>
    <xdr:to>
      <xdr:col>12</xdr:col>
      <xdr:colOff>179294</xdr:colOff>
      <xdr:row>42</xdr:row>
      <xdr:rowOff>71646</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6723529" y="9950825"/>
          <a:ext cx="6387353" cy="575909"/>
        </a:xfrm>
        <a:prstGeom prst="rect">
          <a:avLst/>
        </a:prstGeom>
      </xdr:spPr>
    </xdr:pic>
    <xdr:clientData/>
  </xdr:twoCellAnchor>
  <xdr:twoCellAnchor editAs="oneCell">
    <xdr:from>
      <xdr:col>4</xdr:col>
      <xdr:colOff>2039472</xdr:colOff>
      <xdr:row>42</xdr:row>
      <xdr:rowOff>168088</xdr:rowOff>
    </xdr:from>
    <xdr:to>
      <xdr:col>13</xdr:col>
      <xdr:colOff>336178</xdr:colOff>
      <xdr:row>45</xdr:row>
      <xdr:rowOff>171801</xdr:rowOff>
    </xdr:to>
    <xdr:pic>
      <xdr:nvPicPr>
        <xdr:cNvPr id="10" name="Grafik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a:stretch>
          <a:fillRect/>
        </a:stretch>
      </xdr:blipFill>
      <xdr:spPr>
        <a:xfrm>
          <a:off x="6723531" y="10623176"/>
          <a:ext cx="7384676" cy="631243"/>
        </a:xfrm>
        <a:prstGeom prst="rect">
          <a:avLst/>
        </a:prstGeom>
      </xdr:spPr>
    </xdr:pic>
    <xdr:clientData/>
  </xdr:twoCellAnchor>
</xdr:wsDr>
</file>

<file path=xl/theme/theme1.xml><?xml version="1.0" encoding="utf-8"?>
<a:theme xmlns:a="http://schemas.openxmlformats.org/drawingml/2006/main" name="streamSAVE">
  <a:themeElements>
    <a:clrScheme name="streamSAVE_Excel">
      <a:dk1>
        <a:sysClr val="windowText" lastClr="000000"/>
      </a:dk1>
      <a:lt1>
        <a:sysClr val="window" lastClr="FFFFFF"/>
      </a:lt1>
      <a:dk2>
        <a:srgbClr val="055D6E"/>
      </a:dk2>
      <a:lt2>
        <a:srgbClr val="E7E6E6"/>
      </a:lt2>
      <a:accent1>
        <a:srgbClr val="0CBADC"/>
      </a:accent1>
      <a:accent2>
        <a:srgbClr val="04C56C"/>
      </a:accent2>
      <a:accent3>
        <a:srgbClr val="CCCC00"/>
      </a:accent3>
      <a:accent4>
        <a:srgbClr val="E24304"/>
      </a:accent4>
      <a:accent5>
        <a:srgbClr val="088BA5"/>
      </a:accent5>
      <a:accent6>
        <a:srgbClr val="E7E6E6"/>
      </a:accent6>
      <a:hlink>
        <a:srgbClr val="0563C1"/>
      </a:hlink>
      <a:folHlink>
        <a:srgbClr val="954F72"/>
      </a:folHlink>
    </a:clrScheme>
    <a:fontScheme name="streamSAVE">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74"/>
  <sheetViews>
    <sheetView showGridLines="0" tabSelected="1" zoomScale="85" zoomScaleNormal="85" workbookViewId="0">
      <selection activeCell="C5" sqref="C5"/>
    </sheetView>
  </sheetViews>
  <sheetFormatPr defaultColWidth="10.88671875" defaultRowHeight="15.75" x14ac:dyDescent="0.3"/>
  <cols>
    <col min="1" max="1" width="1.21875" customWidth="1"/>
    <col min="2" max="2" width="16.44140625" customWidth="1"/>
    <col min="3" max="3" width="26.77734375" customWidth="1"/>
    <col min="4" max="4" width="10.21875" customWidth="1"/>
    <col min="5" max="5" width="32.77734375" customWidth="1"/>
    <col min="6" max="6" width="9.109375" customWidth="1"/>
    <col min="7" max="7" width="5.21875" customWidth="1"/>
    <col min="8" max="15" width="9.77734375" customWidth="1"/>
    <col min="16" max="16" width="11.109375" bestFit="1" customWidth="1"/>
  </cols>
  <sheetData>
    <row r="1" spans="1:15" ht="27" x14ac:dyDescent="0.3">
      <c r="A1" s="2"/>
      <c r="B1" s="2"/>
      <c r="C1" s="45"/>
      <c r="D1" s="80" t="s">
        <v>0</v>
      </c>
      <c r="E1" s="80"/>
      <c r="F1" s="80"/>
      <c r="G1" s="80"/>
      <c r="H1" s="80"/>
      <c r="I1" s="80"/>
      <c r="J1" s="80"/>
      <c r="K1" s="80"/>
      <c r="L1" s="80"/>
      <c r="M1" s="80"/>
      <c r="N1" s="80"/>
      <c r="O1" s="33"/>
    </row>
    <row r="2" spans="1:15" ht="108.75" customHeight="1" x14ac:dyDescent="0.3">
      <c r="A2" s="2"/>
      <c r="B2" s="2"/>
      <c r="C2" s="46"/>
      <c r="D2" s="81" t="s">
        <v>1</v>
      </c>
      <c r="E2" s="81"/>
      <c r="F2" s="81"/>
      <c r="G2" s="81"/>
      <c r="H2" s="81"/>
      <c r="I2" s="81"/>
      <c r="J2" s="81"/>
      <c r="K2" s="81"/>
      <c r="L2" s="81"/>
      <c r="M2" s="81"/>
      <c r="N2" s="81"/>
      <c r="O2" s="2"/>
    </row>
    <row r="3" spans="1:15" ht="19.5" x14ac:dyDescent="0.3">
      <c r="A3" s="2"/>
      <c r="B3" s="67" t="s">
        <v>2</v>
      </c>
      <c r="C3" s="67"/>
      <c r="D3" s="67"/>
      <c r="E3" s="67"/>
      <c r="F3" s="67"/>
      <c r="G3" s="67"/>
      <c r="H3" s="1"/>
      <c r="I3" s="1"/>
      <c r="J3" s="1"/>
      <c r="K3" s="1"/>
      <c r="L3" s="1"/>
      <c r="M3" s="1"/>
      <c r="N3" s="1"/>
      <c r="O3" s="1"/>
    </row>
    <row r="4" spans="1:15" ht="19.5" x14ac:dyDescent="0.3">
      <c r="A4" s="2"/>
      <c r="B4" s="11"/>
      <c r="C4" s="11"/>
      <c r="D4" s="11"/>
      <c r="E4" s="11"/>
      <c r="F4" s="11"/>
      <c r="G4" s="11"/>
      <c r="H4" s="1"/>
      <c r="I4" s="1"/>
      <c r="J4" s="1"/>
      <c r="K4" s="1"/>
      <c r="L4" s="1"/>
      <c r="M4" s="1"/>
      <c r="N4" s="1"/>
      <c r="O4" s="1"/>
    </row>
    <row r="5" spans="1:15" x14ac:dyDescent="0.3">
      <c r="A5" s="2"/>
      <c r="B5" s="13" t="s">
        <v>3</v>
      </c>
      <c r="C5" s="24"/>
      <c r="D5" s="12"/>
      <c r="E5" s="52" t="s">
        <v>4</v>
      </c>
      <c r="F5" s="12"/>
      <c r="G5" s="2"/>
      <c r="H5" s="12"/>
      <c r="I5" s="12"/>
      <c r="J5" s="12"/>
      <c r="K5" s="12"/>
      <c r="L5" s="12"/>
      <c r="M5" s="12"/>
      <c r="N5" s="12"/>
      <c r="O5" s="6"/>
    </row>
    <row r="6" spans="1:15" x14ac:dyDescent="0.3">
      <c r="A6" s="2"/>
      <c r="B6" s="13" t="s">
        <v>136</v>
      </c>
      <c r="C6" s="47"/>
      <c r="D6" s="12"/>
      <c r="E6" s="52" t="s">
        <v>139</v>
      </c>
      <c r="F6" s="12"/>
      <c r="G6" s="2"/>
      <c r="H6" s="12"/>
      <c r="I6" s="12"/>
      <c r="J6" s="12"/>
      <c r="K6" s="12"/>
      <c r="L6" s="12"/>
      <c r="M6" s="12"/>
      <c r="N6" s="12"/>
      <c r="O6" s="6"/>
    </row>
    <row r="7" spans="1:15" ht="31.5" x14ac:dyDescent="0.3">
      <c r="A7" s="2"/>
      <c r="B7" s="13" t="s">
        <v>140</v>
      </c>
      <c r="C7" s="48"/>
      <c r="D7" s="12"/>
      <c r="E7" s="52" t="s">
        <v>6</v>
      </c>
      <c r="F7" s="12"/>
      <c r="G7" s="2"/>
      <c r="H7" s="12"/>
      <c r="I7" s="12"/>
      <c r="J7" s="12"/>
      <c r="K7" s="12"/>
      <c r="L7" s="12"/>
      <c r="M7" s="12"/>
      <c r="N7" s="12"/>
      <c r="O7" s="6"/>
    </row>
    <row r="8" spans="1:15" x14ac:dyDescent="0.3">
      <c r="A8" s="2"/>
      <c r="B8" s="13" t="s">
        <v>7</v>
      </c>
      <c r="C8" s="48"/>
      <c r="D8" s="12"/>
      <c r="E8" s="52" t="s">
        <v>9</v>
      </c>
      <c r="F8" s="12"/>
      <c r="G8" s="2"/>
      <c r="H8" s="12"/>
      <c r="I8" s="12"/>
      <c r="J8" s="12"/>
      <c r="K8" s="12"/>
      <c r="L8" s="12"/>
      <c r="M8" s="12"/>
      <c r="N8" s="12"/>
      <c r="O8" s="6"/>
    </row>
    <row r="9" spans="1:15" ht="31.5" x14ac:dyDescent="0.3">
      <c r="A9" s="2"/>
      <c r="B9" s="13" t="s">
        <v>10</v>
      </c>
      <c r="C9" s="48"/>
      <c r="D9" s="12"/>
      <c r="E9" s="52" t="s">
        <v>11</v>
      </c>
      <c r="F9" s="12"/>
      <c r="G9" s="2"/>
      <c r="H9" s="12"/>
      <c r="I9" s="12"/>
      <c r="J9" s="12"/>
      <c r="K9" s="12"/>
      <c r="L9" s="12"/>
      <c r="M9" s="12"/>
      <c r="N9" s="12"/>
      <c r="O9" s="6"/>
    </row>
    <row r="10" spans="1:15" x14ac:dyDescent="0.3">
      <c r="A10" s="2"/>
      <c r="B10" s="13" t="s">
        <v>12</v>
      </c>
      <c r="C10" s="48"/>
      <c r="D10" s="12"/>
      <c r="E10" s="52" t="s">
        <v>14</v>
      </c>
      <c r="F10" s="12"/>
      <c r="G10" s="2"/>
      <c r="H10" s="12"/>
      <c r="I10" s="12"/>
      <c r="J10" s="12"/>
      <c r="K10" s="12"/>
      <c r="L10" s="12"/>
      <c r="M10" s="12"/>
      <c r="N10" s="12"/>
      <c r="O10" s="6"/>
    </row>
    <row r="11" spans="1:15" x14ac:dyDescent="0.3">
      <c r="A11" s="2"/>
      <c r="B11" s="14"/>
      <c r="C11" s="2"/>
      <c r="D11" s="5"/>
      <c r="E11" s="2"/>
      <c r="F11" s="2"/>
      <c r="G11" s="6"/>
      <c r="H11" s="6"/>
      <c r="I11" s="6"/>
      <c r="J11" s="6"/>
      <c r="K11" s="6"/>
      <c r="L11" s="6"/>
      <c r="M11" s="6"/>
      <c r="N11" s="6"/>
      <c r="O11" s="6"/>
    </row>
    <row r="12" spans="1:15" x14ac:dyDescent="0.3">
      <c r="A12" s="2"/>
      <c r="B12" s="15"/>
      <c r="C12" s="68" t="s">
        <v>15</v>
      </c>
      <c r="D12" s="68"/>
      <c r="E12" s="68"/>
      <c r="F12" s="68"/>
      <c r="G12" s="6"/>
      <c r="H12" s="6"/>
      <c r="I12" s="6"/>
      <c r="J12" s="6"/>
      <c r="K12" s="6"/>
      <c r="L12" s="6"/>
      <c r="M12" s="6"/>
      <c r="N12" s="6"/>
      <c r="O12" s="6"/>
    </row>
    <row r="13" spans="1:15" x14ac:dyDescent="0.3">
      <c r="A13" s="2"/>
      <c r="B13" s="15"/>
      <c r="C13" s="30" t="s">
        <v>16</v>
      </c>
      <c r="D13" s="30" t="s">
        <v>17</v>
      </c>
      <c r="E13" s="30" t="s">
        <v>18</v>
      </c>
      <c r="F13" s="30" t="s">
        <v>17</v>
      </c>
      <c r="G13" s="6"/>
      <c r="H13" s="22" t="s">
        <v>19</v>
      </c>
      <c r="I13" s="22"/>
      <c r="J13" s="22"/>
      <c r="K13" s="22"/>
      <c r="L13" s="22"/>
      <c r="M13" s="22"/>
      <c r="N13" s="22"/>
      <c r="O13" s="6"/>
    </row>
    <row r="14" spans="1:15" x14ac:dyDescent="0.3">
      <c r="A14" s="2"/>
      <c r="B14" s="15"/>
      <c r="C14" s="20"/>
      <c r="D14" s="21"/>
      <c r="E14" s="20"/>
      <c r="F14" s="21"/>
      <c r="G14" s="6"/>
      <c r="H14" s="64" t="s">
        <v>21</v>
      </c>
      <c r="I14" s="65"/>
      <c r="J14" s="65"/>
      <c r="K14" s="65"/>
      <c r="L14" s="65"/>
      <c r="M14" s="65"/>
      <c r="N14" s="66"/>
      <c r="O14" s="6"/>
    </row>
    <row r="15" spans="1:15" x14ac:dyDescent="0.3">
      <c r="A15" s="2"/>
      <c r="B15" s="15"/>
      <c r="C15" s="20"/>
      <c r="D15" s="21"/>
      <c r="E15" s="20"/>
      <c r="F15" s="21"/>
      <c r="G15" s="6"/>
      <c r="H15" s="64" t="s">
        <v>21</v>
      </c>
      <c r="I15" s="65"/>
      <c r="J15" s="65"/>
      <c r="K15" s="65"/>
      <c r="L15" s="65"/>
      <c r="M15" s="65"/>
      <c r="N15" s="66"/>
      <c r="O15" s="6"/>
    </row>
    <row r="16" spans="1:15" x14ac:dyDescent="0.3">
      <c r="A16" s="2"/>
      <c r="B16" s="15"/>
      <c r="C16" s="20"/>
      <c r="D16" s="21"/>
      <c r="E16" s="20"/>
      <c r="F16" s="21"/>
      <c r="G16" s="6"/>
      <c r="H16" s="64" t="s">
        <v>21</v>
      </c>
      <c r="I16" s="65"/>
      <c r="J16" s="65"/>
      <c r="K16" s="65"/>
      <c r="L16" s="65"/>
      <c r="M16" s="65"/>
      <c r="N16" s="66"/>
      <c r="O16" s="6"/>
    </row>
    <row r="17" spans="1:16" x14ac:dyDescent="0.3">
      <c r="A17" s="2"/>
      <c r="B17" s="15"/>
      <c r="C17" s="20"/>
      <c r="D17" s="21"/>
      <c r="E17" s="20"/>
      <c r="F17" s="21"/>
      <c r="G17" s="6"/>
      <c r="H17" s="64" t="s">
        <v>21</v>
      </c>
      <c r="I17" s="65"/>
      <c r="J17" s="65"/>
      <c r="K17" s="65"/>
      <c r="L17" s="65"/>
      <c r="M17" s="65"/>
      <c r="N17" s="66"/>
      <c r="O17" s="6"/>
    </row>
    <row r="18" spans="1:16" x14ac:dyDescent="0.3">
      <c r="A18" s="2"/>
      <c r="B18" s="15"/>
      <c r="C18" s="20"/>
      <c r="D18" s="21"/>
      <c r="E18" s="20"/>
      <c r="F18" s="21"/>
      <c r="G18" s="6"/>
      <c r="H18" s="64" t="s">
        <v>21</v>
      </c>
      <c r="I18" s="65"/>
      <c r="J18" s="65"/>
      <c r="K18" s="65"/>
      <c r="L18" s="65"/>
      <c r="M18" s="65"/>
      <c r="N18" s="66"/>
      <c r="O18" s="6"/>
    </row>
    <row r="19" spans="1:16" x14ac:dyDescent="0.3">
      <c r="A19" s="2"/>
      <c r="B19" s="15"/>
      <c r="C19" s="18" t="s">
        <v>22</v>
      </c>
      <c r="D19" s="19">
        <f>SUM(D14:D18)</f>
        <v>0</v>
      </c>
      <c r="E19" s="18" t="s">
        <v>22</v>
      </c>
      <c r="F19" s="19">
        <f>SUM(F14:F18)</f>
        <v>0</v>
      </c>
      <c r="G19" s="6"/>
      <c r="H19" s="27" t="s">
        <v>23</v>
      </c>
      <c r="I19" s="28"/>
      <c r="K19" s="28"/>
      <c r="L19" s="28"/>
      <c r="M19" s="28"/>
      <c r="N19" s="29"/>
      <c r="O19" s="6"/>
    </row>
    <row r="20" spans="1:16" ht="17.25" x14ac:dyDescent="0.3">
      <c r="A20" s="2"/>
      <c r="B20" s="2"/>
      <c r="C20" s="13" t="s">
        <v>24</v>
      </c>
      <c r="D20" s="7">
        <f>IF($C$5="National values",(IFERROR($D$14*INDEX('National Values'!$C$3:$C$37,MATCH($C$14,'National Values'!$A$3:$A$37,0)),0)+IFERROR($D$15*INDEX('National Values'!$C$3:$C$37,MATCH($C$15,'National Values'!$A$3:$A$37,0)),0)+IFERROR($D$16*INDEX('National Values'!$C$3:$C$37,MATCH($C$16,'National Values'!$A$3:$A$37,0)),0)+IFERROR($D$17*INDEX('National Values'!$C$3:$C$37,MATCH($C$17,'National Values'!$A$3:$A$37,0)),0)+IFERROR($D$18*INDEX('National Values'!$C$3:$C$37,MATCH($C$18,'National Values'!$A$3:$A$37,0)),0)),(IFERROR($D$14*INDEX('EU Values'!$C$3:$C$37,MATCH($C$14,'EU Values'!$A$3:$A$37,0)),0)+IFERROR($D$15*INDEX('EU Values'!$C$3:$C$37,MATCH($C$15,'EU Values'!$A$3:$A$37,0)),0)+IFERROR($D$16*INDEX('EU Values'!$C$3:$C$37,MATCH($C$16,'EU Values'!$A$3:$A$37,0)),0)+IFERROR($D$17*INDEX('EU Values'!$C$3:$C$37,MATCH($C$17,'EU Values'!$A$3:$A$37,0)),0)+IFERROR($D$18*INDEX('EU Values'!$C$3:$C$37,MATCH($C$18,'EU Values'!$A$3:$A$37,0)),0)))</f>
        <v>0</v>
      </c>
      <c r="E20" s="13" t="s">
        <v>25</v>
      </c>
      <c r="F20" s="7">
        <f>IF($C$5="National values",IFERROR($F$14*INDEX('National Values'!$C$3:$C$37,MATCH($E$14,'National Values'!$A$3:$A$37,0)),0)+IFERROR($F$15*INDEX('National Values'!$C$3:$C$37,MATCH($E$15,'National Values'!$A$3:$A$37,0)),0)+IFERROR($F$16*INDEX('National Values'!$C$3:$C$37,MATCH($E$16,'National Values'!$A$3:$A$37,0)),0)+IFERROR($F$17*INDEX('National Values'!$C$3:$C$37,MATCH($E$17,'National Values'!$A$3:$A$37,0)),0)+IFERROR($F$18*INDEX('National Values'!$C$3:$C$37,MATCH($E$18,'National Values'!$A$3:$A$37,0)),0),IFERROR($F$14*INDEX('EU Values'!$C$3:$C$37,MATCH($E$14,'EU Values'!$A$3:$A$37,0)),0)+IFERROR($F$15*INDEX('EU Values'!$C$3:$C$37,MATCH($E$15,'EU Values'!$A$3:$A$37,0)),0)+IFERROR($F$16*INDEX('EU Values'!$C$3:$C$37,MATCH($E$16,'EU Values'!$A$3:$A$37,0)),0)+IFERROR($F$17*INDEX('EU Values'!$C$3:$C$37,MATCH($E$17,'EU Values'!$A$3:$A$37,0)),0)+IFERROR($F$18*INDEX('EU Values'!$C$3:$C$37,MATCH($E$18,'EU Values'!$A$3:$A$37,0)),0))</f>
        <v>0</v>
      </c>
      <c r="G20" s="2"/>
      <c r="H20" s="69" t="s">
        <v>26</v>
      </c>
      <c r="I20" s="70"/>
      <c r="J20" s="70"/>
      <c r="K20" s="70"/>
      <c r="L20" s="70"/>
      <c r="M20" s="70"/>
      <c r="N20" s="71"/>
      <c r="O20" s="5"/>
    </row>
    <row r="21" spans="1:16" ht="17.25" x14ac:dyDescent="0.3">
      <c r="A21" s="2"/>
      <c r="B21" s="2"/>
      <c r="C21" s="13" t="s">
        <v>27</v>
      </c>
      <c r="D21" s="7">
        <f>IF($C$5="National values",(IFERROR($D$14*INDEX('National Values'!$B$3:$B$37,MATCH($C$14,'National Values'!$A$3:$A$37,0)),0)+IFERROR($D$15*INDEX('National Values'!$B$3:$B$37,MATCH($C$15,'National Values'!$A$3:$A$37,0)),0)+IFERROR($D$16*INDEX('National Values'!$B$3:$B$37,MATCH($C$16,'National Values'!$A$3:$A$37,0)),0)+IFERROR($D$17*INDEX('National Values'!$B$3:$B$37,MATCH($C$17,'National Values'!$A$3:$A$37,0)),0)+IFERROR($D$18*INDEX('National Values'!$B$3:$B$37,MATCH($C$18,'National Values'!$A$3:$A$37,0)),0)),(IFERROR($D$14*INDEX('EU Values'!$B$3:$B$37,MATCH($C$14,'EU Values'!$A$3:$A$37,0)),0)+IFERROR($D$15*INDEX('EU Values'!$B$3:$B$37,MATCH($C$15,'EU Values'!$A$3:$A$37,0)),0)+IFERROR($D$16*INDEX('EU Values'!$B$3:$B$37,MATCH($C$16,'EU Values'!$A$3:$A$37,0)),0)+IFERROR($D$17*INDEX('EU Values'!$B$3:$B$37,MATCH($C$17,'EU Values'!$A$3:$A$37,0)),0)+IFERROR($D$18*INDEX('EU Values'!$B$3:$B$37,MATCH($C$18,'EU Values'!$A$3:$A$37,0)),0)))</f>
        <v>0</v>
      </c>
      <c r="E21" s="13" t="s">
        <v>28</v>
      </c>
      <c r="F21" s="7">
        <f>IF($C$5="National values",IFERROR($F$14*INDEX('National Values'!$B$3:$B$37,MATCH($E$14,'National Values'!$A$3:$A$37,0)),0)+IFERROR($F$15*INDEX('National Values'!$B$3:$B$37,MATCH($E$15,'National Values'!$A$3:$A$37,0)),0)+IFERROR($F$16*INDEX('National Values'!$B$3:$B$37,MATCH($E$16,'National Values'!$A$3:$A$37,0)),0)+IFERROR($F$17*INDEX('National Values'!$B$3:$B$37,MATCH($E$17,'National Values'!$A$3:$A$37,0)),0)+IFERROR($F$18*INDEX('National Values'!$B$3:$B$37,MATCH($E$18,'National Values'!$A$3:$A$37,0)),0),IFERROR($F$14*INDEX('EU Values'!$B$3:$B$37,MATCH($E$14,'EU Values'!$A$3:$A$37,0)),0)+IFERROR($F$15*INDEX('EU Values'!$B$3:$B$37,MATCH($E$15,'EU Values'!$A$3:$A$37,0)),0)+IFERROR($F$16*INDEX('EU Values'!$B$3:$B$37,MATCH($E$16,'EU Values'!$A$3:$A$37,0)),0)+IFERROR($F$17*INDEX('EU Values'!$B$3:$B$37,MATCH($E$17,'EU Values'!$A$3:$A$37,0)),0)+IFERROR($F$18*INDEX('EU Values'!$B$3:$B$37,MATCH($E$18,'EU Values'!$A$3:$A$37,0)),0))</f>
        <v>0</v>
      </c>
      <c r="G21" s="2"/>
      <c r="H21" s="69" t="s">
        <v>29</v>
      </c>
      <c r="I21" s="70"/>
      <c r="J21" s="70"/>
      <c r="K21" s="70"/>
      <c r="L21" s="70"/>
      <c r="M21" s="70"/>
      <c r="N21" s="71"/>
      <c r="O21" s="5"/>
    </row>
    <row r="22" spans="1:16" x14ac:dyDescent="0.3">
      <c r="A22" s="2"/>
      <c r="B22" s="15"/>
      <c r="C22" s="2"/>
      <c r="D22" s="5"/>
      <c r="E22" s="2"/>
      <c r="F22" s="2"/>
      <c r="G22" s="6"/>
      <c r="H22" s="6"/>
      <c r="I22" s="6"/>
      <c r="J22" s="6"/>
      <c r="K22" s="6"/>
      <c r="L22" s="6"/>
      <c r="M22" s="6"/>
      <c r="N22" s="6"/>
      <c r="O22" s="6"/>
    </row>
    <row r="23" spans="1:16" x14ac:dyDescent="0.3">
      <c r="A23" s="2"/>
      <c r="B23" s="15"/>
      <c r="C23" s="30" t="s">
        <v>30</v>
      </c>
      <c r="D23" s="30" t="s">
        <v>31</v>
      </c>
      <c r="E23" s="30" t="s">
        <v>32</v>
      </c>
      <c r="F23" s="30" t="s">
        <v>31</v>
      </c>
      <c r="G23" s="2"/>
      <c r="H23" s="22" t="s">
        <v>19</v>
      </c>
      <c r="I23" s="22"/>
      <c r="J23" s="22"/>
      <c r="K23" s="22"/>
      <c r="L23" s="22"/>
      <c r="M23" s="22"/>
      <c r="N23" s="22"/>
      <c r="O23" s="3"/>
    </row>
    <row r="24" spans="1:16" x14ac:dyDescent="0.3">
      <c r="A24" s="2"/>
      <c r="B24" s="16" t="s">
        <v>146</v>
      </c>
      <c r="C24" s="20"/>
      <c r="D24" s="43" t="s">
        <v>43</v>
      </c>
      <c r="E24" s="20"/>
      <c r="F24" s="43" t="s">
        <v>43</v>
      </c>
      <c r="G24" s="2"/>
      <c r="H24" s="64" t="s">
        <v>141</v>
      </c>
      <c r="I24" s="65"/>
      <c r="J24" s="65"/>
      <c r="K24" s="65"/>
      <c r="L24" s="65"/>
      <c r="M24" s="65"/>
      <c r="N24" s="66"/>
      <c r="O24" s="5"/>
    </row>
    <row r="25" spans="1:16" x14ac:dyDescent="0.3">
      <c r="A25" s="2"/>
      <c r="B25" s="16" t="s">
        <v>33</v>
      </c>
      <c r="C25" s="20"/>
      <c r="D25" s="43" t="s">
        <v>34</v>
      </c>
      <c r="E25" s="20"/>
      <c r="F25" s="43" t="s">
        <v>34</v>
      </c>
      <c r="G25" s="2"/>
      <c r="H25" s="64" t="s">
        <v>149</v>
      </c>
      <c r="I25" s="65"/>
      <c r="J25" s="65"/>
      <c r="K25" s="65"/>
      <c r="L25" s="65"/>
      <c r="M25" s="65"/>
      <c r="N25" s="66"/>
      <c r="O25" s="5"/>
    </row>
    <row r="26" spans="1:16" x14ac:dyDescent="0.3">
      <c r="A26" s="2"/>
      <c r="B26" s="13" t="s">
        <v>35</v>
      </c>
      <c r="C26" s="20"/>
      <c r="D26" s="43" t="s">
        <v>35</v>
      </c>
      <c r="E26" s="37" t="str">
        <f>IFERROR(INDEX('EU Values'!$B$56:$B$64,MATCH($C$8,'EU Values'!$A$56:$A$64,0)),"-")</f>
        <v>-</v>
      </c>
      <c r="F26" s="43" t="s">
        <v>35</v>
      </c>
      <c r="G26" s="2"/>
      <c r="H26" s="64" t="s">
        <v>36</v>
      </c>
      <c r="I26" s="65"/>
      <c r="J26" s="65"/>
      <c r="K26" s="65"/>
      <c r="L26" s="65"/>
      <c r="M26" s="65"/>
      <c r="N26" s="66"/>
      <c r="O26" s="5"/>
    </row>
    <row r="27" spans="1:16" ht="17.25" x14ac:dyDescent="0.3">
      <c r="A27" s="2"/>
      <c r="B27" s="13" t="s">
        <v>37</v>
      </c>
      <c r="C27" s="20"/>
      <c r="D27" s="43" t="s">
        <v>38</v>
      </c>
      <c r="E27" s="37" t="str">
        <f>IFERROR(INDEX('EU Values'!C41:C44,MATCH(C6,'EU Values'!A41:A44,0)),"-")</f>
        <v>-</v>
      </c>
      <c r="F27" s="43" t="s">
        <v>38</v>
      </c>
      <c r="G27" s="2"/>
      <c r="H27" s="64" t="s">
        <v>39</v>
      </c>
      <c r="I27" s="65"/>
      <c r="J27" s="65"/>
      <c r="K27" s="65"/>
      <c r="L27" s="65"/>
      <c r="M27" s="65"/>
      <c r="N27" s="66"/>
      <c r="O27" s="5"/>
    </row>
    <row r="28" spans="1:16" ht="17.25" x14ac:dyDescent="0.3">
      <c r="A28" s="2"/>
      <c r="B28" s="13" t="s">
        <v>40</v>
      </c>
      <c r="C28" s="20"/>
      <c r="D28" s="43" t="s">
        <v>38</v>
      </c>
      <c r="E28" s="37" t="str">
        <f>IFERROR(INDEX('EU Values'!D41:E44,MATCH(C6,'EU Values'!A41:A44,0),MATCH(C7,'EU Values'!D40:E40,0)),"-")</f>
        <v>-</v>
      </c>
      <c r="F28" s="43" t="s">
        <v>38</v>
      </c>
      <c r="G28" s="2"/>
      <c r="H28" s="73" t="s">
        <v>41</v>
      </c>
      <c r="I28" s="74"/>
      <c r="J28" s="74"/>
      <c r="K28" s="74"/>
      <c r="L28" s="74"/>
      <c r="M28" s="74"/>
      <c r="N28" s="75"/>
      <c r="O28" s="5"/>
    </row>
    <row r="29" spans="1:16" x14ac:dyDescent="0.3">
      <c r="A29" s="2"/>
      <c r="B29" s="13" t="s">
        <v>42</v>
      </c>
      <c r="C29" s="20"/>
      <c r="D29" s="43" t="s">
        <v>43</v>
      </c>
      <c r="E29" s="37">
        <v>0.6</v>
      </c>
      <c r="F29" s="43" t="s">
        <v>43</v>
      </c>
      <c r="G29" s="2"/>
      <c r="H29" s="69" t="s">
        <v>44</v>
      </c>
      <c r="I29" s="70"/>
      <c r="J29" s="70"/>
      <c r="K29" s="70"/>
      <c r="L29" s="70"/>
      <c r="M29" s="70"/>
      <c r="N29" s="71"/>
      <c r="O29" s="5"/>
    </row>
    <row r="30" spans="1:16" x14ac:dyDescent="0.3">
      <c r="A30" s="2"/>
      <c r="B30" s="16"/>
      <c r="C30" s="39"/>
      <c r="D30" s="44"/>
      <c r="E30" s="38"/>
      <c r="F30" s="44"/>
      <c r="G30" s="2"/>
      <c r="H30" s="34"/>
      <c r="I30" s="34"/>
      <c r="J30" s="34"/>
      <c r="K30" s="34"/>
      <c r="L30" s="34"/>
      <c r="M30" s="34"/>
      <c r="N30" s="34"/>
      <c r="O30" s="5"/>
    </row>
    <row r="31" spans="1:16" x14ac:dyDescent="0.3">
      <c r="A31" s="2"/>
      <c r="B31" s="16" t="s">
        <v>45</v>
      </c>
      <c r="C31" s="20"/>
      <c r="D31" s="43" t="s">
        <v>43</v>
      </c>
      <c r="E31" s="37" t="str">
        <f>IFERROR(VLOOKUP($C$10,'EU Values'!$A$48:$B$53,2,FALSE),"-")</f>
        <v>-</v>
      </c>
      <c r="F31" s="43" t="s">
        <v>43</v>
      </c>
      <c r="G31" s="2"/>
      <c r="H31" s="69" t="s">
        <v>46</v>
      </c>
      <c r="I31" s="70"/>
      <c r="J31" s="70"/>
      <c r="K31" s="70"/>
      <c r="L31" s="70"/>
      <c r="M31" s="70"/>
      <c r="N31" s="71"/>
      <c r="O31" s="2"/>
      <c r="P31" s="40"/>
    </row>
    <row r="32" spans="1:16" x14ac:dyDescent="0.3">
      <c r="A32" s="2"/>
      <c r="B32" s="2"/>
      <c r="C32" s="42"/>
      <c r="D32" s="2"/>
      <c r="E32" s="2"/>
      <c r="F32" s="2"/>
      <c r="G32" s="2"/>
      <c r="H32" s="2"/>
      <c r="I32" s="2"/>
      <c r="J32" s="2"/>
      <c r="K32" s="2"/>
      <c r="L32" s="2"/>
      <c r="M32" s="2"/>
      <c r="N32" s="2"/>
      <c r="O32" s="2"/>
    </row>
    <row r="33" spans="1:15" ht="19.5" x14ac:dyDescent="0.3">
      <c r="A33" s="2"/>
      <c r="B33" s="67" t="s">
        <v>47</v>
      </c>
      <c r="C33" s="67"/>
      <c r="D33" s="67"/>
      <c r="E33" s="67"/>
      <c r="F33" s="67"/>
      <c r="G33" s="67"/>
      <c r="H33" s="1"/>
      <c r="I33" s="1"/>
      <c r="J33" s="1"/>
      <c r="K33" s="1"/>
      <c r="L33" s="1"/>
      <c r="M33" s="1"/>
      <c r="N33" s="1"/>
      <c r="O33" s="1"/>
    </row>
    <row r="34" spans="1:15" x14ac:dyDescent="0.3">
      <c r="A34" s="2"/>
      <c r="B34" s="2"/>
      <c r="C34" s="2"/>
      <c r="D34" s="5"/>
      <c r="E34" s="2"/>
      <c r="F34" s="2"/>
      <c r="G34" s="6"/>
      <c r="I34" s="6"/>
      <c r="J34" s="6"/>
      <c r="K34" s="6"/>
      <c r="L34" s="6"/>
      <c r="M34" s="6"/>
      <c r="N34" s="6"/>
      <c r="O34" s="6"/>
    </row>
    <row r="35" spans="1:15" x14ac:dyDescent="0.3">
      <c r="A35" s="2"/>
      <c r="B35" s="2"/>
      <c r="C35" s="2"/>
      <c r="D35" s="5"/>
      <c r="E35" s="2"/>
      <c r="F35" s="2"/>
      <c r="G35" s="6"/>
      <c r="H35" s="2"/>
      <c r="I35" s="6"/>
      <c r="J35" s="6"/>
      <c r="K35" s="6"/>
      <c r="L35" s="6"/>
      <c r="M35" s="6"/>
      <c r="N35" s="6"/>
      <c r="O35" s="6"/>
    </row>
    <row r="36" spans="1:15" ht="16.5" x14ac:dyDescent="0.3">
      <c r="A36" s="2"/>
      <c r="B36" s="72" t="s">
        <v>48</v>
      </c>
      <c r="C36" s="72"/>
      <c r="D36" s="72"/>
      <c r="E36" s="72"/>
      <c r="F36" s="72"/>
      <c r="G36" s="72"/>
      <c r="I36" s="6"/>
      <c r="J36" s="6"/>
      <c r="K36" s="6"/>
      <c r="L36" s="6"/>
      <c r="M36" s="6"/>
      <c r="N36" s="6"/>
      <c r="O36" s="6"/>
    </row>
    <row r="37" spans="1:15" x14ac:dyDescent="0.3">
      <c r="A37" s="2"/>
      <c r="B37" s="2"/>
      <c r="C37" s="2"/>
      <c r="D37" s="5"/>
      <c r="E37" s="2"/>
      <c r="F37" s="2"/>
      <c r="G37" s="6"/>
      <c r="H37" s="6"/>
      <c r="I37" s="6"/>
      <c r="J37" s="6"/>
      <c r="K37" s="6"/>
      <c r="L37" s="6"/>
      <c r="M37" s="6"/>
      <c r="N37" s="6"/>
      <c r="O37" s="6"/>
    </row>
    <row r="38" spans="1:15" x14ac:dyDescent="0.3">
      <c r="A38" s="2"/>
      <c r="B38" s="2"/>
      <c r="C38" s="2"/>
      <c r="D38" s="5"/>
      <c r="E38" s="2"/>
      <c r="F38" s="2"/>
      <c r="G38" s="6"/>
      <c r="H38" s="6"/>
      <c r="I38" s="6"/>
      <c r="J38" s="6"/>
      <c r="K38" s="6"/>
      <c r="L38" s="6"/>
      <c r="M38" s="6"/>
      <c r="N38" s="6"/>
      <c r="O38" s="6"/>
    </row>
    <row r="39" spans="1:15" ht="16.5" x14ac:dyDescent="0.3">
      <c r="A39" s="2"/>
      <c r="B39" s="72" t="s">
        <v>147</v>
      </c>
      <c r="C39" s="72"/>
      <c r="D39" s="72"/>
      <c r="E39" s="72"/>
      <c r="F39" s="72"/>
      <c r="G39" s="72"/>
      <c r="H39" s="6"/>
      <c r="I39" s="6"/>
      <c r="J39" s="6"/>
      <c r="K39" s="6"/>
      <c r="L39" s="6"/>
      <c r="M39" s="6"/>
      <c r="N39" s="6"/>
      <c r="O39" s="6"/>
    </row>
    <row r="40" spans="1:15" x14ac:dyDescent="0.3">
      <c r="A40" s="2"/>
      <c r="B40" s="2"/>
      <c r="C40" s="2"/>
      <c r="D40" s="5"/>
      <c r="E40" s="2"/>
      <c r="F40" s="2"/>
      <c r="G40" s="6"/>
      <c r="H40" s="6"/>
      <c r="I40" s="6"/>
      <c r="J40" s="6"/>
      <c r="K40" s="6"/>
      <c r="L40" s="6"/>
      <c r="M40" s="6"/>
      <c r="N40" s="6"/>
      <c r="O40" s="6"/>
    </row>
    <row r="41" spans="1:15" x14ac:dyDescent="0.3">
      <c r="A41" s="2"/>
      <c r="B41" s="2"/>
      <c r="C41" s="2"/>
      <c r="D41" s="5"/>
      <c r="E41" s="2"/>
      <c r="F41" s="2"/>
      <c r="G41" s="6"/>
      <c r="H41" s="6"/>
      <c r="I41" s="6"/>
      <c r="J41" s="6"/>
      <c r="K41" s="6"/>
      <c r="L41" s="6"/>
      <c r="M41" s="6"/>
      <c r="N41" s="6"/>
      <c r="O41" s="6"/>
    </row>
    <row r="42" spans="1:15" ht="16.5" x14ac:dyDescent="0.3">
      <c r="A42" s="2"/>
      <c r="B42" s="72" t="s">
        <v>148</v>
      </c>
      <c r="C42" s="72"/>
      <c r="D42" s="72"/>
      <c r="E42" s="72"/>
      <c r="F42" s="72"/>
      <c r="G42" s="72"/>
      <c r="H42" s="6"/>
      <c r="I42" s="6"/>
      <c r="J42" s="6"/>
      <c r="K42" s="6"/>
      <c r="L42" s="6"/>
      <c r="M42" s="23"/>
      <c r="N42" s="6"/>
      <c r="O42" s="6"/>
    </row>
    <row r="43" spans="1:15" x14ac:dyDescent="0.3">
      <c r="A43" s="2"/>
      <c r="B43" s="2"/>
      <c r="C43" s="2"/>
      <c r="D43" s="5"/>
      <c r="E43" s="2"/>
      <c r="F43" s="2"/>
      <c r="G43" s="6"/>
      <c r="H43" s="6"/>
      <c r="I43" s="6"/>
      <c r="J43" s="6"/>
      <c r="K43" s="6"/>
      <c r="L43" s="6"/>
      <c r="M43" s="6"/>
      <c r="N43" s="6"/>
      <c r="O43" s="6"/>
    </row>
    <row r="44" spans="1:15" x14ac:dyDescent="0.3">
      <c r="A44" s="2"/>
      <c r="B44" s="2"/>
      <c r="C44" s="2"/>
      <c r="D44" s="5"/>
      <c r="E44" s="2"/>
      <c r="F44" s="2"/>
      <c r="G44" s="6"/>
      <c r="H44" s="6"/>
      <c r="I44" s="6"/>
      <c r="J44" s="6"/>
      <c r="K44" s="6"/>
      <c r="L44" s="6"/>
      <c r="M44" s="6"/>
      <c r="N44" s="6"/>
      <c r="O44" s="6"/>
    </row>
    <row r="45" spans="1:15" ht="18" x14ac:dyDescent="0.3">
      <c r="A45" s="2"/>
      <c r="B45" s="72" t="s">
        <v>49</v>
      </c>
      <c r="C45" s="72"/>
      <c r="D45" s="72"/>
      <c r="E45" s="72"/>
      <c r="F45" s="72"/>
      <c r="G45" s="72"/>
      <c r="H45" s="6"/>
      <c r="I45" s="6"/>
      <c r="J45" s="6"/>
      <c r="K45" s="6"/>
      <c r="L45" s="6"/>
      <c r="M45" s="23"/>
      <c r="N45" s="6"/>
      <c r="O45" s="6"/>
    </row>
    <row r="46" spans="1:15" x14ac:dyDescent="0.3">
      <c r="A46" s="2"/>
      <c r="B46" s="2"/>
      <c r="C46" s="2"/>
      <c r="D46" s="5"/>
      <c r="E46" s="2"/>
      <c r="F46" s="2"/>
      <c r="G46" s="6"/>
      <c r="H46" s="6"/>
      <c r="I46" s="6"/>
      <c r="J46" s="6"/>
      <c r="K46" s="6"/>
      <c r="L46" s="6"/>
      <c r="M46" s="6"/>
      <c r="N46" s="6"/>
      <c r="O46" s="6"/>
    </row>
    <row r="47" spans="1:15" x14ac:dyDescent="0.3">
      <c r="A47" s="2"/>
      <c r="B47" s="2"/>
      <c r="C47" s="2"/>
      <c r="D47" s="5"/>
      <c r="E47" s="2"/>
      <c r="F47" s="2"/>
      <c r="G47" s="6"/>
      <c r="H47" s="6"/>
      <c r="I47" s="6"/>
      <c r="J47" s="6"/>
      <c r="K47" s="6"/>
      <c r="L47" s="6"/>
      <c r="M47" s="6"/>
      <c r="N47" s="6"/>
      <c r="O47" s="6"/>
    </row>
    <row r="48" spans="1:15" ht="19.5" x14ac:dyDescent="0.3">
      <c r="A48" s="2"/>
      <c r="B48" s="67" t="s">
        <v>50</v>
      </c>
      <c r="C48" s="67"/>
      <c r="D48" s="67"/>
      <c r="E48" s="67"/>
      <c r="F48" s="67"/>
      <c r="G48" s="67"/>
      <c r="H48" s="6"/>
      <c r="I48" s="6"/>
      <c r="J48" s="6"/>
      <c r="K48" s="6"/>
      <c r="L48" s="6"/>
      <c r="M48" s="6"/>
      <c r="N48" s="6"/>
      <c r="O48" s="6"/>
    </row>
    <row r="49" spans="1:15" x14ac:dyDescent="0.3">
      <c r="A49" s="2"/>
      <c r="B49" s="2"/>
      <c r="C49" s="2"/>
      <c r="D49" s="5"/>
      <c r="E49" s="2"/>
      <c r="F49" s="2"/>
      <c r="G49" s="6"/>
      <c r="H49" s="6"/>
      <c r="I49" s="6"/>
      <c r="J49" s="6"/>
      <c r="K49" s="6"/>
      <c r="L49" s="6"/>
      <c r="M49" s="6"/>
      <c r="N49" s="6"/>
      <c r="O49" s="6"/>
    </row>
    <row r="50" spans="1:15" x14ac:dyDescent="0.3">
      <c r="A50" s="2"/>
      <c r="B50" s="2"/>
      <c r="C50" s="30" t="s">
        <v>30</v>
      </c>
      <c r="D50" s="30" t="s">
        <v>31</v>
      </c>
      <c r="E50" s="30" t="s">
        <v>51</v>
      </c>
      <c r="F50" s="30" t="s">
        <v>31</v>
      </c>
      <c r="G50" s="6"/>
      <c r="H50" s="22" t="s">
        <v>19</v>
      </c>
      <c r="I50" s="22"/>
      <c r="J50" s="22"/>
      <c r="K50" s="22"/>
      <c r="L50" s="22"/>
      <c r="M50" s="22"/>
      <c r="N50" s="22"/>
      <c r="O50" s="6"/>
    </row>
    <row r="51" spans="1:15" x14ac:dyDescent="0.3">
      <c r="A51" s="2"/>
      <c r="B51" s="4" t="s">
        <v>52</v>
      </c>
      <c r="C51" s="25" t="str">
        <f>IFERROR(IF(C9="Yes",C24*C25*C26*(1/C27-1/C28)*C29*100+(C24*C25*C26*C29*(1/C28)*100*C31),C24*C25*C26*(1/C27-1/C28)*C29*100),"insufficient data")</f>
        <v>insufficient data</v>
      </c>
      <c r="D51" s="26" t="s">
        <v>53</v>
      </c>
      <c r="E51" s="25" t="str">
        <f>IFERROR(IF(C9="Yes",E24*E25*E26*(1/E27-1/E28)*E29*100+(E24*E25*E26*E29*(1/E28)*100*E31),E24*E25*E26*(1/E27-1/E28)*E29*100),"insufficient data")</f>
        <v>insufficient data</v>
      </c>
      <c r="F51" s="26" t="s">
        <v>53</v>
      </c>
      <c r="G51" s="2"/>
      <c r="H51" s="64" t="s">
        <v>54</v>
      </c>
      <c r="I51" s="65"/>
      <c r="J51" s="65"/>
      <c r="K51" s="65"/>
      <c r="L51" s="65"/>
      <c r="M51" s="65"/>
      <c r="N51" s="66"/>
      <c r="O51" s="6"/>
    </row>
    <row r="52" spans="1:15" x14ac:dyDescent="0.3">
      <c r="A52" s="2"/>
      <c r="B52" s="4" t="s">
        <v>55</v>
      </c>
      <c r="C52" s="25" t="str">
        <f>IFERROR(IF(C9="Yes",C24*C25*C26*(1/C27-1/C28)*C29*100+(C24*C25*C26*C29*(1/C28)*100*C31),C24*C25*C26*(1/C27-1/C28)*C29*100),"insufficient data")</f>
        <v>insufficient data</v>
      </c>
      <c r="D52" s="26" t="s">
        <v>53</v>
      </c>
      <c r="E52" s="25" t="str">
        <f>IFERROR(IF(C9="Yes",E24*E25*E26*(1/E27-1/E28)*E29*100+(E24*E25*E26*E29*(1/E28)*100*E31),E24*E25*E26*(1/E27-1/E28)*E29*100),"insufficient data")</f>
        <v>insufficient data</v>
      </c>
      <c r="F52" s="26" t="s">
        <v>53</v>
      </c>
      <c r="G52" s="2"/>
      <c r="H52" s="64" t="s">
        <v>56</v>
      </c>
      <c r="I52" s="65"/>
      <c r="J52" s="65"/>
      <c r="K52" s="65"/>
      <c r="L52" s="65"/>
      <c r="M52" s="65"/>
      <c r="N52" s="66"/>
      <c r="O52" s="6"/>
    </row>
    <row r="53" spans="1:15" x14ac:dyDescent="0.3">
      <c r="A53" s="2"/>
      <c r="B53" s="4" t="s">
        <v>57</v>
      </c>
      <c r="C53" s="25" t="str">
        <f>IFERROR(C52*F20,"insufficient data")</f>
        <v>insufficient data</v>
      </c>
      <c r="D53" s="26" t="s">
        <v>53</v>
      </c>
      <c r="E53" s="25" t="str">
        <f>IFERROR(E52*F20,"insufficient data")</f>
        <v>insufficient data</v>
      </c>
      <c r="F53" s="26" t="s">
        <v>53</v>
      </c>
      <c r="G53" s="2"/>
      <c r="H53" s="64" t="s">
        <v>58</v>
      </c>
      <c r="I53" s="65"/>
      <c r="J53" s="65"/>
      <c r="K53" s="65"/>
      <c r="L53" s="65"/>
      <c r="M53" s="65"/>
      <c r="N53" s="66"/>
      <c r="O53" s="6"/>
    </row>
    <row r="54" spans="1:15" x14ac:dyDescent="0.3">
      <c r="A54" s="2"/>
      <c r="B54" s="4" t="s">
        <v>59</v>
      </c>
      <c r="C54" s="25" t="str">
        <f>IFERROR(C51*F21/10^6,"insufficient data")</f>
        <v>insufficient data</v>
      </c>
      <c r="D54" s="26" t="s">
        <v>60</v>
      </c>
      <c r="E54" s="25" t="str">
        <f>IFERROR(E51*F21/10^6,"insufficient data")</f>
        <v>insufficient data</v>
      </c>
      <c r="F54" s="26" t="s">
        <v>60</v>
      </c>
      <c r="G54" s="2"/>
      <c r="H54" s="64" t="s">
        <v>61</v>
      </c>
      <c r="I54" s="65"/>
      <c r="J54" s="65"/>
      <c r="K54" s="65"/>
      <c r="L54" s="65"/>
      <c r="M54" s="65"/>
      <c r="N54" s="66"/>
      <c r="O54" s="6"/>
    </row>
    <row r="55" spans="1:15" x14ac:dyDescent="0.3">
      <c r="A55" s="2"/>
      <c r="B55" s="2"/>
      <c r="C55" s="2"/>
      <c r="D55" s="5"/>
      <c r="E55" s="2"/>
      <c r="F55" s="2"/>
      <c r="G55" s="6"/>
      <c r="H55" s="6"/>
      <c r="I55" s="6"/>
      <c r="J55" s="6"/>
      <c r="K55" s="6"/>
      <c r="L55" s="6"/>
      <c r="M55" s="6"/>
      <c r="N55" s="6"/>
      <c r="O55" s="6"/>
    </row>
    <row r="56" spans="1:15" ht="19.5" x14ac:dyDescent="0.3">
      <c r="A56" s="2"/>
      <c r="B56" s="67" t="s">
        <v>62</v>
      </c>
      <c r="C56" s="67"/>
      <c r="D56" s="67"/>
      <c r="E56" s="67"/>
      <c r="F56" s="67"/>
      <c r="G56" s="67"/>
      <c r="H56" s="6"/>
      <c r="I56" s="6"/>
      <c r="J56" s="6"/>
      <c r="K56" s="6"/>
      <c r="L56" s="6"/>
      <c r="M56" s="6"/>
      <c r="N56" s="6"/>
      <c r="O56" s="6"/>
    </row>
    <row r="57" spans="1:15" x14ac:dyDescent="0.3">
      <c r="A57" s="2"/>
      <c r="B57" s="2"/>
      <c r="C57" s="2"/>
      <c r="D57" s="2"/>
      <c r="E57" s="2"/>
      <c r="F57" s="2"/>
      <c r="G57" s="2"/>
      <c r="H57" s="2"/>
      <c r="I57" s="2"/>
      <c r="J57" s="2"/>
      <c r="K57" s="2"/>
      <c r="L57" s="2"/>
      <c r="M57" s="2"/>
      <c r="N57" s="2"/>
      <c r="O57" s="2"/>
    </row>
    <row r="58" spans="1:15" x14ac:dyDescent="0.3">
      <c r="A58" s="2"/>
      <c r="B58" s="2"/>
      <c r="C58" s="53" t="s">
        <v>63</v>
      </c>
      <c r="D58" s="53"/>
      <c r="E58" s="76" t="s">
        <v>64</v>
      </c>
      <c r="F58" s="79"/>
      <c r="G58" s="2"/>
      <c r="H58" s="22" t="s">
        <v>19</v>
      </c>
      <c r="I58" s="22"/>
      <c r="J58" s="22"/>
      <c r="K58" s="22"/>
      <c r="L58" s="22"/>
      <c r="M58" s="22"/>
      <c r="N58" s="22"/>
      <c r="O58" s="2"/>
    </row>
    <row r="59" spans="1:15" x14ac:dyDescent="0.3">
      <c r="A59" s="2"/>
      <c r="B59" s="2"/>
      <c r="C59" s="53"/>
      <c r="D59" s="53"/>
      <c r="E59" s="54" t="s">
        <v>65</v>
      </c>
      <c r="F59" s="55" t="s">
        <v>5</v>
      </c>
      <c r="G59" s="2"/>
      <c r="H59" s="22"/>
      <c r="I59" s="22"/>
      <c r="J59" s="22"/>
      <c r="K59" s="22"/>
      <c r="L59" s="22"/>
      <c r="M59" s="22"/>
      <c r="N59" s="22"/>
      <c r="O59" s="2"/>
    </row>
    <row r="60" spans="1:15" x14ac:dyDescent="0.3">
      <c r="A60" s="2"/>
      <c r="B60" s="2"/>
      <c r="C60" s="82" t="s">
        <v>66</v>
      </c>
      <c r="D60" s="84"/>
      <c r="E60" s="59">
        <v>188</v>
      </c>
      <c r="F60" s="59">
        <v>244</v>
      </c>
      <c r="G60" s="2"/>
      <c r="H60" s="89" t="s">
        <v>67</v>
      </c>
      <c r="I60" s="90"/>
      <c r="J60" s="90"/>
      <c r="K60" s="90"/>
      <c r="L60" s="90"/>
      <c r="M60" s="90"/>
      <c r="N60" s="91"/>
      <c r="O60" s="2"/>
    </row>
    <row r="61" spans="1:15" x14ac:dyDescent="0.3">
      <c r="A61" s="2"/>
      <c r="B61" s="2"/>
      <c r="C61" s="82" t="s">
        <v>68</v>
      </c>
      <c r="D61" s="84"/>
      <c r="E61" s="59">
        <v>720</v>
      </c>
      <c r="F61" s="59">
        <v>900</v>
      </c>
      <c r="G61" s="2"/>
      <c r="H61" s="92"/>
      <c r="I61" s="93"/>
      <c r="J61" s="93"/>
      <c r="K61" s="93"/>
      <c r="L61" s="93"/>
      <c r="M61" s="93"/>
      <c r="N61" s="94"/>
      <c r="O61" s="2"/>
    </row>
    <row r="62" spans="1:15" x14ac:dyDescent="0.3">
      <c r="A62" s="2"/>
      <c r="B62" s="2"/>
      <c r="C62" s="82" t="s">
        <v>69</v>
      </c>
      <c r="D62" s="84"/>
      <c r="E62" s="59">
        <v>6900</v>
      </c>
      <c r="F62" s="59">
        <v>8280</v>
      </c>
      <c r="G62" s="2"/>
      <c r="H62" s="92"/>
      <c r="I62" s="93"/>
      <c r="J62" s="93"/>
      <c r="K62" s="93"/>
      <c r="L62" s="93"/>
      <c r="M62" s="93"/>
      <c r="N62" s="94"/>
      <c r="O62" s="2"/>
    </row>
    <row r="63" spans="1:15" x14ac:dyDescent="0.3">
      <c r="A63" s="2"/>
      <c r="B63" s="2"/>
      <c r="C63" s="82" t="s">
        <v>70</v>
      </c>
      <c r="D63" s="84"/>
      <c r="E63" s="59">
        <v>28750</v>
      </c>
      <c r="F63" s="59">
        <v>34500</v>
      </c>
      <c r="G63" s="2"/>
      <c r="H63" s="95"/>
      <c r="I63" s="96"/>
      <c r="J63" s="96"/>
      <c r="K63" s="96"/>
      <c r="L63" s="96"/>
      <c r="M63" s="96"/>
      <c r="N63" s="97"/>
      <c r="O63" s="2"/>
    </row>
    <row r="64" spans="1:15" x14ac:dyDescent="0.3">
      <c r="A64" s="2"/>
      <c r="B64" s="2"/>
      <c r="C64" s="53" t="s">
        <v>71</v>
      </c>
      <c r="D64" s="53"/>
      <c r="E64" s="76" t="s">
        <v>72</v>
      </c>
      <c r="F64" s="79"/>
      <c r="G64" s="2"/>
      <c r="H64" s="28"/>
      <c r="I64" s="28"/>
      <c r="J64" s="28"/>
      <c r="K64" s="28"/>
      <c r="L64" s="28"/>
      <c r="M64" s="28"/>
      <c r="N64" s="28"/>
      <c r="O64" s="2"/>
    </row>
    <row r="65" spans="1:15" x14ac:dyDescent="0.3">
      <c r="A65" s="2"/>
      <c r="B65" s="2"/>
      <c r="C65" s="82" t="s">
        <v>73</v>
      </c>
      <c r="D65" s="83"/>
      <c r="E65" s="85" t="s">
        <v>74</v>
      </c>
      <c r="F65" s="86"/>
      <c r="G65" s="2"/>
      <c r="H65" s="64" t="s">
        <v>73</v>
      </c>
      <c r="I65" s="65"/>
      <c r="J65" s="65"/>
      <c r="K65" s="65"/>
      <c r="L65" s="65"/>
      <c r="M65" s="65"/>
      <c r="N65" s="66"/>
      <c r="O65" s="2"/>
    </row>
    <row r="66" spans="1:15" x14ac:dyDescent="0.3">
      <c r="A66" s="2"/>
      <c r="B66" s="2"/>
      <c r="C66" s="53" t="s">
        <v>71</v>
      </c>
      <c r="D66" s="53"/>
      <c r="E66" s="76" t="s">
        <v>75</v>
      </c>
      <c r="F66" s="76"/>
      <c r="G66" s="2"/>
      <c r="H66" s="28"/>
      <c r="I66" s="28"/>
      <c r="J66" s="28"/>
      <c r="K66" s="28"/>
      <c r="L66" s="28"/>
      <c r="M66" s="28"/>
      <c r="N66" s="28"/>
      <c r="O66" s="2"/>
    </row>
    <row r="67" spans="1:15" x14ac:dyDescent="0.3">
      <c r="A67" s="2"/>
      <c r="B67" s="2"/>
      <c r="C67" s="82" t="s">
        <v>69</v>
      </c>
      <c r="D67" s="83"/>
      <c r="E67" s="87">
        <v>6000</v>
      </c>
      <c r="F67" s="88"/>
      <c r="G67" s="2"/>
      <c r="H67" s="89" t="s">
        <v>76</v>
      </c>
      <c r="I67" s="90"/>
      <c r="J67" s="90"/>
      <c r="K67" s="90"/>
      <c r="L67" s="90"/>
      <c r="M67" s="90"/>
      <c r="N67" s="91"/>
      <c r="O67" s="2"/>
    </row>
    <row r="68" spans="1:15" x14ac:dyDescent="0.3">
      <c r="A68" s="2"/>
      <c r="B68" s="2"/>
      <c r="C68" s="82" t="s">
        <v>70</v>
      </c>
      <c r="D68" s="83"/>
      <c r="E68" s="87">
        <v>20000</v>
      </c>
      <c r="F68" s="88"/>
      <c r="G68" s="2"/>
      <c r="H68" s="95"/>
      <c r="I68" s="96"/>
      <c r="J68" s="96"/>
      <c r="K68" s="96"/>
      <c r="L68" s="96"/>
      <c r="M68" s="96"/>
      <c r="N68" s="97"/>
      <c r="O68" s="2"/>
    </row>
    <row r="69" spans="1:15" x14ac:dyDescent="0.3">
      <c r="A69" s="2"/>
      <c r="B69" s="2"/>
      <c r="C69" s="53" t="s">
        <v>77</v>
      </c>
      <c r="D69" s="53"/>
      <c r="E69" s="56" t="s">
        <v>78</v>
      </c>
      <c r="F69" s="51"/>
      <c r="G69" s="2"/>
      <c r="H69" s="2"/>
      <c r="I69" s="2"/>
      <c r="J69" s="2"/>
      <c r="K69" s="2"/>
      <c r="L69" s="2"/>
      <c r="M69" s="2"/>
      <c r="N69" s="2"/>
      <c r="O69" s="2"/>
    </row>
    <row r="70" spans="1:15" x14ac:dyDescent="0.3">
      <c r="A70" s="2"/>
      <c r="B70" s="2"/>
      <c r="C70" s="57" t="s">
        <v>79</v>
      </c>
      <c r="D70" s="58"/>
      <c r="E70" s="77">
        <v>10</v>
      </c>
      <c r="F70" s="78"/>
      <c r="G70" s="2"/>
      <c r="H70" s="64" t="s">
        <v>80</v>
      </c>
      <c r="I70" s="65"/>
      <c r="J70" s="65"/>
      <c r="K70" s="65"/>
      <c r="L70" s="65"/>
      <c r="M70" s="65"/>
      <c r="N70" s="66"/>
      <c r="O70" s="2"/>
    </row>
    <row r="71" spans="1:15" x14ac:dyDescent="0.3">
      <c r="A71" s="2"/>
      <c r="B71" s="2"/>
      <c r="C71" s="2"/>
      <c r="D71" s="2"/>
      <c r="E71" s="2"/>
      <c r="F71" s="2"/>
      <c r="G71" s="2"/>
      <c r="H71" s="2"/>
      <c r="I71" s="2"/>
      <c r="J71" s="2"/>
      <c r="K71" s="2"/>
      <c r="L71" s="2"/>
      <c r="M71" s="2"/>
      <c r="N71" s="2"/>
      <c r="O71" s="2"/>
    </row>
    <row r="73" spans="1:15" x14ac:dyDescent="0.3">
      <c r="E73" s="35"/>
    </row>
    <row r="74" spans="1:15" x14ac:dyDescent="0.3">
      <c r="D74" s="36"/>
    </row>
  </sheetData>
  <mergeCells count="47">
    <mergeCell ref="D1:N1"/>
    <mergeCell ref="D2:N2"/>
    <mergeCell ref="C68:D68"/>
    <mergeCell ref="C62:D62"/>
    <mergeCell ref="C63:D63"/>
    <mergeCell ref="E65:F65"/>
    <mergeCell ref="E67:F67"/>
    <mergeCell ref="E68:F68"/>
    <mergeCell ref="H60:N63"/>
    <mergeCell ref="H67:N68"/>
    <mergeCell ref="C65:D65"/>
    <mergeCell ref="C60:D60"/>
    <mergeCell ref="H65:N65"/>
    <mergeCell ref="C61:D61"/>
    <mergeCell ref="E64:F64"/>
    <mergeCell ref="C67:D67"/>
    <mergeCell ref="H70:N70"/>
    <mergeCell ref="E66:F66"/>
    <mergeCell ref="E70:F70"/>
    <mergeCell ref="B45:G45"/>
    <mergeCell ref="B48:G48"/>
    <mergeCell ref="H51:N51"/>
    <mergeCell ref="H52:N52"/>
    <mergeCell ref="H53:N53"/>
    <mergeCell ref="H54:N54"/>
    <mergeCell ref="B56:G56"/>
    <mergeCell ref="E58:F58"/>
    <mergeCell ref="B42:G42"/>
    <mergeCell ref="H26:N26"/>
    <mergeCell ref="H27:N27"/>
    <mergeCell ref="H28:N28"/>
    <mergeCell ref="H29:N29"/>
    <mergeCell ref="B33:G33"/>
    <mergeCell ref="B36:G36"/>
    <mergeCell ref="B39:G39"/>
    <mergeCell ref="H31:N31"/>
    <mergeCell ref="H25:N25"/>
    <mergeCell ref="B3:G3"/>
    <mergeCell ref="C12:F12"/>
    <mergeCell ref="H14:N14"/>
    <mergeCell ref="H15:N15"/>
    <mergeCell ref="H16:N16"/>
    <mergeCell ref="H17:N17"/>
    <mergeCell ref="H18:N18"/>
    <mergeCell ref="H20:N20"/>
    <mergeCell ref="H21:N21"/>
    <mergeCell ref="H24:N24"/>
  </mergeCells>
  <conditionalFormatting sqref="D19 F19">
    <cfRule type="cellIs" dxfId="0" priority="1" operator="notEqual">
      <formula>1</formula>
    </cfRule>
  </conditionalFormatting>
  <dataValidations count="8">
    <dataValidation type="list" allowBlank="1" showInputMessage="1" showErrorMessage="1" sqref="C5" xr:uid="{00000000-0002-0000-0000-000000000000}">
      <formula1>"EU values, National values"</formula1>
    </dataValidation>
    <dataValidation type="list" allowBlank="1" showInputMessage="1" showErrorMessage="1" sqref="C9" xr:uid="{00000000-0002-0000-0000-000001000000}">
      <formula1>YN</formula1>
    </dataValidation>
    <dataValidation type="list" allowBlank="1" showInputMessage="1" showErrorMessage="1" sqref="C9" xr:uid="{00000000-0002-0000-0000-000002000000}">
      <formula1>$H$79:$H$81</formula1>
    </dataValidation>
    <dataValidation type="list" allowBlank="1" showInputMessage="1" showErrorMessage="1" sqref="C10" xr:uid="{00000000-0002-0000-0000-000004000000}">
      <formula1>end_use</formula1>
    </dataValidation>
    <dataValidation type="list" allowBlank="1" showInputMessage="1" showErrorMessage="1" sqref="C7" xr:uid="{00000000-0002-0000-0000-000005000000}">
      <formula1>IE3IE4</formula1>
    </dataValidation>
    <dataValidation type="list" allowBlank="1" showInputMessage="1" showErrorMessage="1" sqref="C8" xr:uid="{00000000-0002-0000-0000-000006000000}">
      <formula1>sector</formula1>
    </dataValidation>
    <dataValidation type="list" allowBlank="1" showInputMessage="1" showErrorMessage="1" sqref="C6" xr:uid="{00000000-0002-0000-0000-000007000000}">
      <formula1>power</formula1>
    </dataValidation>
    <dataValidation type="list" allowBlank="1" showInputMessage="1" showErrorMessage="1" sqref="C14:C18 E14:E18" xr:uid="{A8366C04-4267-4EFF-88EF-D4120C1C5495}">
      <formula1>conversion_factor</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68"/>
  <sheetViews>
    <sheetView showGridLines="0" topLeftCell="A2" zoomScaleNormal="100" workbookViewId="0">
      <selection activeCell="A37" sqref="A3:A37"/>
    </sheetView>
  </sheetViews>
  <sheetFormatPr defaultColWidth="10.88671875" defaultRowHeight="15.75" x14ac:dyDescent="0.3"/>
  <cols>
    <col min="1" max="1" width="29.77734375" customWidth="1"/>
    <col min="2" max="2" width="16.44140625" customWidth="1"/>
    <col min="3" max="3" width="17.88671875" customWidth="1"/>
    <col min="4" max="4" width="10" customWidth="1"/>
    <col min="7" max="7" width="2.5546875" customWidth="1"/>
    <col min="13" max="13" width="2.6640625" customWidth="1"/>
  </cols>
  <sheetData>
    <row r="1" spans="1:3" ht="27" x14ac:dyDescent="0.45">
      <c r="A1" s="8" t="s">
        <v>3</v>
      </c>
    </row>
    <row r="2" spans="1:3" ht="33" x14ac:dyDescent="0.35">
      <c r="A2" s="9" t="s">
        <v>81</v>
      </c>
      <c r="B2" s="10" t="s">
        <v>82</v>
      </c>
      <c r="C2" s="10" t="s">
        <v>83</v>
      </c>
    </row>
    <row r="3" spans="1:3" x14ac:dyDescent="0.3">
      <c r="A3" s="49" t="s">
        <v>20</v>
      </c>
      <c r="B3" s="60">
        <v>133.30000000000001</v>
      </c>
      <c r="C3" s="61">
        <v>2.2813398011843931</v>
      </c>
    </row>
    <row r="4" spans="1:3" x14ac:dyDescent="0.3">
      <c r="A4" s="49" t="s">
        <v>84</v>
      </c>
      <c r="B4" s="60">
        <v>209.9</v>
      </c>
      <c r="C4" s="61">
        <v>1.6631285859362606</v>
      </c>
    </row>
    <row r="5" spans="1:3" x14ac:dyDescent="0.3">
      <c r="A5" s="49" t="s">
        <v>85</v>
      </c>
      <c r="B5" s="60">
        <v>201.96</v>
      </c>
      <c r="C5" s="61">
        <v>1.006997626587018</v>
      </c>
    </row>
    <row r="6" spans="1:3" x14ac:dyDescent="0.3">
      <c r="A6" s="49" t="s">
        <v>86</v>
      </c>
      <c r="B6" s="60">
        <v>266.76000000000005</v>
      </c>
      <c r="C6" s="61">
        <v>1.1187108392053828</v>
      </c>
    </row>
    <row r="7" spans="1:3" x14ac:dyDescent="0.3">
      <c r="A7" s="49" t="s">
        <v>87</v>
      </c>
      <c r="B7" s="60">
        <v>249.48000000000002</v>
      </c>
      <c r="C7" s="61">
        <v>1.1187108392053828</v>
      </c>
    </row>
    <row r="8" spans="1:3" x14ac:dyDescent="0.3">
      <c r="A8" s="49" t="s">
        <v>88</v>
      </c>
      <c r="B8" s="60">
        <v>0</v>
      </c>
      <c r="C8" s="61">
        <v>1.0008121069200384</v>
      </c>
    </row>
    <row r="9" spans="1:3" x14ac:dyDescent="0.3">
      <c r="A9" s="49" t="s">
        <v>89</v>
      </c>
      <c r="B9" s="60">
        <v>0</v>
      </c>
      <c r="C9" s="61">
        <v>1.0008121069200384</v>
      </c>
    </row>
    <row r="10" spans="1:3" x14ac:dyDescent="0.3">
      <c r="A10" s="49" t="s">
        <v>90</v>
      </c>
      <c r="B10" s="60">
        <v>0</v>
      </c>
      <c r="C10" s="61">
        <v>1.0008121069200384</v>
      </c>
    </row>
    <row r="11" spans="1:3" x14ac:dyDescent="0.3">
      <c r="A11" s="49" t="s">
        <v>91</v>
      </c>
      <c r="B11" s="60">
        <v>0</v>
      </c>
      <c r="C11" s="61">
        <v>1.0320594242406544</v>
      </c>
    </row>
    <row r="12" spans="1:3" x14ac:dyDescent="0.3">
      <c r="A12" s="49" t="s">
        <v>92</v>
      </c>
      <c r="B12" s="60">
        <v>0</v>
      </c>
      <c r="C12" s="61">
        <v>1.0008121069200384</v>
      </c>
    </row>
    <row r="13" spans="1:3" x14ac:dyDescent="0.3">
      <c r="A13" s="49" t="s">
        <v>93</v>
      </c>
      <c r="B13" s="60">
        <v>0</v>
      </c>
      <c r="C13" s="61">
        <v>1.0008121069200384</v>
      </c>
    </row>
    <row r="14" spans="1:3" x14ac:dyDescent="0.3">
      <c r="A14" s="49" t="s">
        <v>94</v>
      </c>
      <c r="B14" s="60">
        <v>258.84000000000003</v>
      </c>
      <c r="C14" s="61">
        <v>1.1187108392053828</v>
      </c>
    </row>
    <row r="15" spans="1:3" x14ac:dyDescent="0.3">
      <c r="A15" s="49" t="s">
        <v>95</v>
      </c>
      <c r="B15" s="60">
        <v>227.16000000000003</v>
      </c>
      <c r="C15" s="61">
        <v>1.1187108392053828</v>
      </c>
    </row>
    <row r="16" spans="1:3" x14ac:dyDescent="0.3">
      <c r="A16" s="49" t="s">
        <v>96</v>
      </c>
      <c r="B16" s="60">
        <v>263.88000000000005</v>
      </c>
      <c r="C16" s="61">
        <v>1.1187108392053828</v>
      </c>
    </row>
    <row r="17" spans="1:3" x14ac:dyDescent="0.3">
      <c r="A17" s="49" t="s">
        <v>97</v>
      </c>
      <c r="B17" s="60">
        <v>231.12000000000003</v>
      </c>
      <c r="C17" s="61">
        <v>1.1187108392053828</v>
      </c>
    </row>
    <row r="18" spans="1:3" x14ac:dyDescent="0.3">
      <c r="A18" s="49" t="s">
        <v>98</v>
      </c>
      <c r="B18" s="60">
        <v>351.00000000000006</v>
      </c>
      <c r="C18" s="61">
        <v>1.1187108392053828</v>
      </c>
    </row>
    <row r="19" spans="1:3" x14ac:dyDescent="0.3">
      <c r="A19" s="49" t="s">
        <v>99</v>
      </c>
      <c r="B19" s="60">
        <v>207.36</v>
      </c>
      <c r="C19" s="61">
        <v>1.1187108392053828</v>
      </c>
    </row>
    <row r="20" spans="1:3" x14ac:dyDescent="0.3">
      <c r="A20" s="49" t="s">
        <v>100</v>
      </c>
      <c r="B20" s="60">
        <v>278.64000000000004</v>
      </c>
      <c r="C20" s="61">
        <v>1.1187108392053828</v>
      </c>
    </row>
    <row r="21" spans="1:3" x14ac:dyDescent="0.3">
      <c r="A21" s="49" t="s">
        <v>101</v>
      </c>
      <c r="B21" s="60">
        <v>263.88000000000005</v>
      </c>
      <c r="C21" s="61">
        <v>1.1187108392053828</v>
      </c>
    </row>
    <row r="22" spans="1:3" x14ac:dyDescent="0.3">
      <c r="A22" s="49" t="s">
        <v>102</v>
      </c>
      <c r="B22" s="60">
        <v>263.88000000000005</v>
      </c>
      <c r="C22" s="61">
        <v>1.1187108392053828</v>
      </c>
    </row>
    <row r="23" spans="1:3" x14ac:dyDescent="0.3">
      <c r="A23" s="49" t="s">
        <v>103</v>
      </c>
      <c r="B23" s="60">
        <v>353.88000000000005</v>
      </c>
      <c r="C23" s="61">
        <v>1.0023608529460037</v>
      </c>
    </row>
    <row r="24" spans="1:3" x14ac:dyDescent="0.3">
      <c r="A24" s="49" t="s">
        <v>104</v>
      </c>
      <c r="B24" s="60">
        <v>363.6</v>
      </c>
      <c r="C24" s="61">
        <v>1.0023608529460037</v>
      </c>
    </row>
    <row r="25" spans="1:3" x14ac:dyDescent="0.3">
      <c r="A25" s="49" t="s">
        <v>105</v>
      </c>
      <c r="B25" s="60">
        <v>0</v>
      </c>
      <c r="C25" s="61">
        <v>1.0008121069200384</v>
      </c>
    </row>
    <row r="26" spans="1:3" x14ac:dyDescent="0.3">
      <c r="A26" s="49" t="s">
        <v>106</v>
      </c>
      <c r="B26" s="60">
        <v>290.52000000000004</v>
      </c>
      <c r="C26" s="61">
        <v>1.0023608529460037</v>
      </c>
    </row>
    <row r="27" spans="1:3" x14ac:dyDescent="0.3">
      <c r="A27" s="49" t="s">
        <v>107</v>
      </c>
      <c r="B27" s="60">
        <v>385.20000000000005</v>
      </c>
      <c r="C27" s="61">
        <v>1.0023608529460037</v>
      </c>
    </row>
    <row r="28" spans="1:3" x14ac:dyDescent="0.3">
      <c r="A28" s="49" t="s">
        <v>108</v>
      </c>
      <c r="B28" s="60">
        <v>340.56000000000006</v>
      </c>
      <c r="C28" s="61">
        <v>1.0023608529460037</v>
      </c>
    </row>
    <row r="29" spans="1:3" x14ac:dyDescent="0.3">
      <c r="A29" s="49" t="s">
        <v>109</v>
      </c>
      <c r="B29" s="60">
        <v>351.00000000000006</v>
      </c>
      <c r="C29" s="61">
        <v>1.0023608529460037</v>
      </c>
    </row>
    <row r="30" spans="1:3" x14ac:dyDescent="0.3">
      <c r="A30" s="49" t="s">
        <v>110</v>
      </c>
      <c r="B30" s="60">
        <v>345.96000000000004</v>
      </c>
      <c r="C30" s="61">
        <v>1.0023608529460037</v>
      </c>
    </row>
    <row r="31" spans="1:3" x14ac:dyDescent="0.3">
      <c r="A31" s="49" t="s">
        <v>111</v>
      </c>
      <c r="B31" s="60">
        <v>340.56000000000006</v>
      </c>
      <c r="C31" s="61">
        <v>1.0023608529460037</v>
      </c>
    </row>
    <row r="32" spans="1:3" x14ac:dyDescent="0.3">
      <c r="A32" s="49" t="s">
        <v>112</v>
      </c>
      <c r="B32" s="60">
        <v>514.80000000000007</v>
      </c>
      <c r="C32" s="61">
        <v>1.0000437657748948</v>
      </c>
    </row>
    <row r="33" spans="1:5" x14ac:dyDescent="0.3">
      <c r="A33" s="49" t="s">
        <v>113</v>
      </c>
      <c r="B33" s="60">
        <v>936.00000000000011</v>
      </c>
      <c r="C33" s="61">
        <v>1.1020923472909578</v>
      </c>
    </row>
    <row r="34" spans="1:5" x14ac:dyDescent="0.3">
      <c r="A34" s="49" t="s">
        <v>114</v>
      </c>
      <c r="B34" s="60">
        <v>159.84</v>
      </c>
      <c r="C34" s="61">
        <v>1.1020923472909578</v>
      </c>
    </row>
    <row r="35" spans="1:5" x14ac:dyDescent="0.3">
      <c r="A35" s="49" t="s">
        <v>115</v>
      </c>
      <c r="B35" s="60">
        <v>655.20000000000005</v>
      </c>
      <c r="C35" s="61">
        <v>1.1020923472909578</v>
      </c>
    </row>
    <row r="36" spans="1:5" x14ac:dyDescent="0.3">
      <c r="A36" s="49" t="s">
        <v>116</v>
      </c>
      <c r="B36" s="60">
        <v>385.20000000000005</v>
      </c>
      <c r="C36" s="61">
        <v>0.99999999999999978</v>
      </c>
    </row>
    <row r="37" spans="1:5" x14ac:dyDescent="0.3">
      <c r="A37" s="49" t="s">
        <v>117</v>
      </c>
      <c r="B37" s="60">
        <v>381.6</v>
      </c>
      <c r="C37" s="61">
        <v>0.99999999999999978</v>
      </c>
    </row>
    <row r="38" spans="1:5" ht="27" x14ac:dyDescent="0.45">
      <c r="A38" s="8" t="s">
        <v>118</v>
      </c>
    </row>
    <row r="39" spans="1:5" x14ac:dyDescent="0.3">
      <c r="B39" s="32"/>
      <c r="C39" s="32"/>
    </row>
    <row r="40" spans="1:5" x14ac:dyDescent="0.3">
      <c r="A40" s="9" t="s">
        <v>137</v>
      </c>
      <c r="B40" s="9" t="s">
        <v>138</v>
      </c>
      <c r="C40" s="9" t="s">
        <v>119</v>
      </c>
      <c r="D40" s="9" t="s">
        <v>65</v>
      </c>
      <c r="E40" s="9" t="s">
        <v>5</v>
      </c>
    </row>
    <row r="41" spans="1:5" x14ac:dyDescent="0.3">
      <c r="A41" s="49" t="s">
        <v>142</v>
      </c>
      <c r="B41" s="49">
        <v>3.2</v>
      </c>
      <c r="C41" s="50">
        <v>81.908124999999998</v>
      </c>
      <c r="D41" s="50">
        <v>86.456249999999997</v>
      </c>
      <c r="E41" s="50">
        <v>89.08</v>
      </c>
    </row>
    <row r="42" spans="1:5" x14ac:dyDescent="0.3">
      <c r="A42" s="63" t="s">
        <v>144</v>
      </c>
      <c r="B42" s="49">
        <v>34.299999999999997</v>
      </c>
      <c r="C42" s="50">
        <v>91.173333333333332</v>
      </c>
      <c r="D42" s="50">
        <v>93.25777777777779</v>
      </c>
      <c r="E42" s="50">
        <v>94.617777777777775</v>
      </c>
    </row>
    <row r="43" spans="1:5" x14ac:dyDescent="0.3">
      <c r="A43" s="49" t="s">
        <v>143</v>
      </c>
      <c r="B43" s="49">
        <v>201.5</v>
      </c>
      <c r="C43" s="50">
        <v>94.250624999999999</v>
      </c>
      <c r="D43" s="50">
        <v>95.687499999999986</v>
      </c>
      <c r="E43" s="50">
        <v>96.434999999999988</v>
      </c>
    </row>
    <row r="44" spans="1:5" x14ac:dyDescent="0.3">
      <c r="A44" s="49" t="s">
        <v>145</v>
      </c>
      <c r="B44" s="49">
        <v>587.5</v>
      </c>
      <c r="C44" s="50">
        <v>94.534999999999997</v>
      </c>
      <c r="D44" s="50">
        <v>95.939999999999984</v>
      </c>
      <c r="E44" s="50">
        <v>96.61999999999999</v>
      </c>
    </row>
    <row r="47" spans="1:5" ht="31.5" x14ac:dyDescent="0.3">
      <c r="A47" s="51" t="s">
        <v>120</v>
      </c>
      <c r="B47" s="51" t="s">
        <v>121</v>
      </c>
    </row>
    <row r="48" spans="1:5" x14ac:dyDescent="0.3">
      <c r="A48" s="49" t="s">
        <v>122</v>
      </c>
      <c r="B48" s="49">
        <v>0.28000000000000003</v>
      </c>
    </row>
    <row r="49" spans="1:5" x14ac:dyDescent="0.3">
      <c r="A49" s="49" t="s">
        <v>123</v>
      </c>
      <c r="B49" s="49">
        <v>0.28000000000000003</v>
      </c>
    </row>
    <row r="50" spans="1:5" x14ac:dyDescent="0.3">
      <c r="A50" s="49" t="s">
        <v>124</v>
      </c>
      <c r="B50" s="49">
        <v>0.12</v>
      </c>
    </row>
    <row r="51" spans="1:5" x14ac:dyDescent="0.3">
      <c r="A51" s="49" t="s">
        <v>125</v>
      </c>
      <c r="B51" s="49">
        <v>0.12</v>
      </c>
    </row>
    <row r="52" spans="1:5" x14ac:dyDescent="0.3">
      <c r="A52" s="49" t="s">
        <v>13</v>
      </c>
      <c r="B52" s="49">
        <v>0.12</v>
      </c>
    </row>
    <row r="53" spans="1:5" x14ac:dyDescent="0.3">
      <c r="A53" s="49" t="s">
        <v>126</v>
      </c>
      <c r="B53" s="49">
        <v>0.12</v>
      </c>
    </row>
    <row r="55" spans="1:5" ht="31.5" x14ac:dyDescent="0.3">
      <c r="A55" s="51" t="s">
        <v>7</v>
      </c>
      <c r="B55" s="51" t="s">
        <v>127</v>
      </c>
    </row>
    <row r="56" spans="1:5" x14ac:dyDescent="0.3">
      <c r="A56" s="49" t="s">
        <v>8</v>
      </c>
      <c r="B56" s="49">
        <v>1920</v>
      </c>
    </row>
    <row r="57" spans="1:5" x14ac:dyDescent="0.3">
      <c r="A57" s="49" t="s">
        <v>128</v>
      </c>
      <c r="B57" s="49">
        <v>3840</v>
      </c>
    </row>
    <row r="58" spans="1:5" x14ac:dyDescent="0.3">
      <c r="A58" s="49" t="s">
        <v>129</v>
      </c>
      <c r="B58" s="49">
        <v>4608</v>
      </c>
      <c r="D58" s="41"/>
      <c r="E58" s="41"/>
    </row>
    <row r="59" spans="1:5" x14ac:dyDescent="0.3">
      <c r="A59" s="49" t="s">
        <v>130</v>
      </c>
      <c r="B59" s="49">
        <v>5376</v>
      </c>
      <c r="D59" s="41"/>
      <c r="E59" s="41"/>
    </row>
    <row r="60" spans="1:5" x14ac:dyDescent="0.3">
      <c r="A60" s="49" t="s">
        <v>131</v>
      </c>
      <c r="B60" s="49">
        <v>5760</v>
      </c>
      <c r="D60" s="41"/>
      <c r="E60" s="41"/>
    </row>
    <row r="61" spans="1:5" x14ac:dyDescent="0.3">
      <c r="A61" s="49" t="s">
        <v>132</v>
      </c>
      <c r="B61" s="49">
        <v>6912</v>
      </c>
      <c r="D61" s="41"/>
      <c r="E61" s="41"/>
    </row>
    <row r="62" spans="1:5" x14ac:dyDescent="0.3">
      <c r="A62" s="49" t="s">
        <v>133</v>
      </c>
      <c r="B62" s="49">
        <v>8064</v>
      </c>
    </row>
    <row r="63" spans="1:5" x14ac:dyDescent="0.3">
      <c r="A63" s="49" t="s">
        <v>134</v>
      </c>
      <c r="B63" s="49">
        <v>8760</v>
      </c>
    </row>
    <row r="64" spans="1:5" x14ac:dyDescent="0.3">
      <c r="A64" s="49" t="s">
        <v>135</v>
      </c>
      <c r="B64" s="49">
        <v>1480</v>
      </c>
    </row>
    <row r="65" spans="1:2" x14ac:dyDescent="0.3">
      <c r="A65" s="62"/>
      <c r="B65" s="62"/>
    </row>
    <row r="67" spans="1:2" hidden="1" x14ac:dyDescent="0.3">
      <c r="A67" t="s">
        <v>150</v>
      </c>
    </row>
    <row r="68" spans="1:2" hidden="1" x14ac:dyDescent="0.3">
      <c r="A68" t="s">
        <v>151</v>
      </c>
    </row>
  </sheetData>
  <pageMargins left="0.7" right="0.7" top="0.78740157499999996" bottom="0.7874015749999999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37"/>
  <sheetViews>
    <sheetView showGridLines="0" workbookViewId="0"/>
  </sheetViews>
  <sheetFormatPr defaultColWidth="10.88671875" defaultRowHeight="15.75" x14ac:dyDescent="0.3"/>
  <cols>
    <col min="1" max="1" width="29.77734375" customWidth="1"/>
    <col min="2" max="2" width="16.77734375" customWidth="1"/>
    <col min="3" max="3" width="15.21875" customWidth="1"/>
  </cols>
  <sheetData>
    <row r="1" spans="1:3" ht="27" x14ac:dyDescent="0.45">
      <c r="A1" s="8" t="s">
        <v>3</v>
      </c>
    </row>
    <row r="2" spans="1:3" ht="33" x14ac:dyDescent="0.35">
      <c r="A2" s="9" t="s">
        <v>81</v>
      </c>
      <c r="B2" s="10" t="s">
        <v>82</v>
      </c>
      <c r="C2" s="10" t="s">
        <v>83</v>
      </c>
    </row>
    <row r="3" spans="1:3" x14ac:dyDescent="0.3">
      <c r="A3" s="49" t="s">
        <v>20</v>
      </c>
      <c r="B3" s="17"/>
      <c r="C3" s="31"/>
    </row>
    <row r="4" spans="1:3" x14ac:dyDescent="0.3">
      <c r="A4" s="49" t="s">
        <v>84</v>
      </c>
      <c r="B4" s="17"/>
      <c r="C4" s="31"/>
    </row>
    <row r="5" spans="1:3" x14ac:dyDescent="0.3">
      <c r="A5" s="49" t="s">
        <v>85</v>
      </c>
      <c r="B5" s="17"/>
      <c r="C5" s="31"/>
    </row>
    <row r="6" spans="1:3" x14ac:dyDescent="0.3">
      <c r="A6" s="49" t="s">
        <v>86</v>
      </c>
      <c r="B6" s="17"/>
      <c r="C6" s="31"/>
    </row>
    <row r="7" spans="1:3" x14ac:dyDescent="0.3">
      <c r="A7" s="49" t="s">
        <v>87</v>
      </c>
      <c r="B7" s="17"/>
      <c r="C7" s="31"/>
    </row>
    <row r="8" spans="1:3" x14ac:dyDescent="0.3">
      <c r="A8" s="49" t="s">
        <v>88</v>
      </c>
      <c r="B8" s="17"/>
      <c r="C8" s="31"/>
    </row>
    <row r="9" spans="1:3" x14ac:dyDescent="0.3">
      <c r="A9" s="49" t="s">
        <v>89</v>
      </c>
      <c r="B9" s="17"/>
      <c r="C9" s="31"/>
    </row>
    <row r="10" spans="1:3" x14ac:dyDescent="0.3">
      <c r="A10" s="49" t="s">
        <v>90</v>
      </c>
      <c r="B10" s="17"/>
      <c r="C10" s="31"/>
    </row>
    <row r="11" spans="1:3" x14ac:dyDescent="0.3">
      <c r="A11" s="49" t="s">
        <v>91</v>
      </c>
      <c r="B11" s="17"/>
      <c r="C11" s="31"/>
    </row>
    <row r="12" spans="1:3" x14ac:dyDescent="0.3">
      <c r="A12" s="49" t="s">
        <v>92</v>
      </c>
      <c r="B12" s="17"/>
      <c r="C12" s="31"/>
    </row>
    <row r="13" spans="1:3" x14ac:dyDescent="0.3">
      <c r="A13" s="49" t="s">
        <v>93</v>
      </c>
      <c r="B13" s="17"/>
      <c r="C13" s="31"/>
    </row>
    <row r="14" spans="1:3" x14ac:dyDescent="0.3">
      <c r="A14" s="49" t="s">
        <v>94</v>
      </c>
      <c r="B14" s="17"/>
      <c r="C14" s="31"/>
    </row>
    <row r="15" spans="1:3" x14ac:dyDescent="0.3">
      <c r="A15" s="49" t="s">
        <v>95</v>
      </c>
      <c r="B15" s="17"/>
      <c r="C15" s="31"/>
    </row>
    <row r="16" spans="1:3" x14ac:dyDescent="0.3">
      <c r="A16" s="49" t="s">
        <v>96</v>
      </c>
      <c r="B16" s="17"/>
      <c r="C16" s="31"/>
    </row>
    <row r="17" spans="1:3" x14ac:dyDescent="0.3">
      <c r="A17" s="49" t="s">
        <v>97</v>
      </c>
      <c r="B17" s="17"/>
      <c r="C17" s="31"/>
    </row>
    <row r="18" spans="1:3" x14ac:dyDescent="0.3">
      <c r="A18" s="49" t="s">
        <v>98</v>
      </c>
      <c r="B18" s="17"/>
      <c r="C18" s="31"/>
    </row>
    <row r="19" spans="1:3" x14ac:dyDescent="0.3">
      <c r="A19" s="49" t="s">
        <v>99</v>
      </c>
      <c r="B19" s="17"/>
      <c r="C19" s="31"/>
    </row>
    <row r="20" spans="1:3" x14ac:dyDescent="0.3">
      <c r="A20" s="49" t="s">
        <v>100</v>
      </c>
      <c r="B20" s="17"/>
      <c r="C20" s="31"/>
    </row>
    <row r="21" spans="1:3" x14ac:dyDescent="0.3">
      <c r="A21" s="49" t="s">
        <v>101</v>
      </c>
      <c r="B21" s="17"/>
      <c r="C21" s="31"/>
    </row>
    <row r="22" spans="1:3" x14ac:dyDescent="0.3">
      <c r="A22" s="49" t="s">
        <v>102</v>
      </c>
      <c r="B22" s="17"/>
      <c r="C22" s="31"/>
    </row>
    <row r="23" spans="1:3" x14ac:dyDescent="0.3">
      <c r="A23" s="49" t="s">
        <v>103</v>
      </c>
      <c r="B23" s="17"/>
      <c r="C23" s="31"/>
    </row>
    <row r="24" spans="1:3" x14ac:dyDescent="0.3">
      <c r="A24" s="49" t="s">
        <v>104</v>
      </c>
      <c r="B24" s="17"/>
      <c r="C24" s="31"/>
    </row>
    <row r="25" spans="1:3" x14ac:dyDescent="0.3">
      <c r="A25" s="49" t="s">
        <v>105</v>
      </c>
      <c r="B25" s="17"/>
      <c r="C25" s="31"/>
    </row>
    <row r="26" spans="1:3" x14ac:dyDescent="0.3">
      <c r="A26" s="49" t="s">
        <v>106</v>
      </c>
      <c r="B26" s="17"/>
      <c r="C26" s="31"/>
    </row>
    <row r="27" spans="1:3" x14ac:dyDescent="0.3">
      <c r="A27" s="49" t="s">
        <v>107</v>
      </c>
      <c r="B27" s="17"/>
      <c r="C27" s="31"/>
    </row>
    <row r="28" spans="1:3" x14ac:dyDescent="0.3">
      <c r="A28" s="49" t="s">
        <v>108</v>
      </c>
      <c r="B28" s="17"/>
      <c r="C28" s="31"/>
    </row>
    <row r="29" spans="1:3" x14ac:dyDescent="0.3">
      <c r="A29" s="49" t="s">
        <v>109</v>
      </c>
      <c r="B29" s="17"/>
      <c r="C29" s="31"/>
    </row>
    <row r="30" spans="1:3" x14ac:dyDescent="0.3">
      <c r="A30" s="49" t="s">
        <v>110</v>
      </c>
      <c r="B30" s="17"/>
      <c r="C30" s="31"/>
    </row>
    <row r="31" spans="1:3" x14ac:dyDescent="0.3">
      <c r="A31" s="49" t="s">
        <v>111</v>
      </c>
      <c r="B31" s="17"/>
      <c r="C31" s="31"/>
    </row>
    <row r="32" spans="1:3" x14ac:dyDescent="0.3">
      <c r="A32" s="49" t="s">
        <v>112</v>
      </c>
      <c r="B32" s="17"/>
      <c r="C32" s="31"/>
    </row>
    <row r="33" spans="1:3" x14ac:dyDescent="0.3">
      <c r="A33" s="49" t="s">
        <v>113</v>
      </c>
      <c r="B33" s="17"/>
      <c r="C33" s="31"/>
    </row>
    <row r="34" spans="1:3" x14ac:dyDescent="0.3">
      <c r="A34" s="49" t="s">
        <v>114</v>
      </c>
      <c r="B34" s="17"/>
      <c r="C34" s="31"/>
    </row>
    <row r="35" spans="1:3" x14ac:dyDescent="0.3">
      <c r="A35" s="49" t="s">
        <v>115</v>
      </c>
      <c r="B35" s="17"/>
      <c r="C35" s="31"/>
    </row>
    <row r="36" spans="1:3" x14ac:dyDescent="0.3">
      <c r="A36" s="49" t="s">
        <v>116</v>
      </c>
      <c r="B36" s="17"/>
      <c r="C36" s="31"/>
    </row>
    <row r="37" spans="1:3" x14ac:dyDescent="0.3">
      <c r="A37" s="49" t="s">
        <v>117</v>
      </c>
      <c r="B37" s="17"/>
      <c r="C37" s="31"/>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375CCCFA6731439B6A584D45A0FC3E" ma:contentTypeVersion="14" ma:contentTypeDescription="Create a new document." ma:contentTypeScope="" ma:versionID="b2a7f86875095491616fe50a9fb1f281">
  <xsd:schema xmlns:xsd="http://www.w3.org/2001/XMLSchema" xmlns:xs="http://www.w3.org/2001/XMLSchema" xmlns:p="http://schemas.microsoft.com/office/2006/metadata/properties" xmlns:ns2="0785da67-c744-4911-81db-2ead95452af7" xmlns:ns3="805189cf-fef7-433e-a29b-789f2148ed27" targetNamespace="http://schemas.microsoft.com/office/2006/metadata/properties" ma:root="true" ma:fieldsID="7a0713a52470a82c177cac105da457b7" ns2:_="" ns3:_="">
    <xsd:import namespace="0785da67-c744-4911-81db-2ead95452af7"/>
    <xsd:import namespace="805189cf-fef7-433e-a29b-789f2148ed2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85da67-c744-4911-81db-2ead95452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c20e29d-4d9b-411e-9260-307e9281c9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5189cf-fef7-433e-a29b-789f2148ed2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2844943-d355-49eb-bb35-4038ebb78031}" ma:internalName="TaxCatchAll" ma:showField="CatchAllData" ma:web="805189cf-fef7-433e-a29b-789f2148ed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05189cf-fef7-433e-a29b-789f2148ed27" xsi:nil="true"/>
    <lcf76f155ced4ddcb4097134ff3c332f xmlns="0785da67-c744-4911-81db-2ead95452af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EC2559-088C-48DB-83CB-77174FD9DD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85da67-c744-4911-81db-2ead95452af7"/>
    <ds:schemaRef ds:uri="805189cf-fef7-433e-a29b-789f2148ed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0DA8F2-02E3-4513-8BDA-35F160FD365A}">
  <ds:schemaRefs>
    <ds:schemaRef ds:uri="http://schemas.microsoft.com/office/2006/metadata/properties"/>
    <ds:schemaRef ds:uri="0785da67-c744-4911-81db-2ead95452af7"/>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805189cf-fef7-433e-a29b-789f2148ed27"/>
    <ds:schemaRef ds:uri="http://www.w3.org/XML/1998/namespace"/>
  </ds:schemaRefs>
</ds:datastoreItem>
</file>

<file path=customXml/itemProps3.xml><?xml version="1.0" encoding="utf-8"?>
<ds:datastoreItem xmlns:ds="http://schemas.openxmlformats.org/officeDocument/2006/customXml" ds:itemID="{1B61AC17-B37F-438C-9C79-FFDA9FC15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Calculation</vt:lpstr>
      <vt:lpstr>conversion_factor</vt:lpstr>
      <vt:lpstr>end_use</vt:lpstr>
      <vt:lpstr>IE3IE4</vt:lpstr>
      <vt:lpstr>YN</vt:lpstr>
      <vt:lpstr>power</vt:lpstr>
      <vt:lpstr>sector</vt:lpstr>
    </vt:vector>
  </TitlesOfParts>
  <Manager/>
  <Company>VITO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Nele Renders</dc:creator>
  <cp:keywords/>
  <dc:description/>
  <cp:lastModifiedBy>Agnė Stonienė</cp:lastModifiedBy>
  <cp:revision/>
  <dcterms:created xsi:type="dcterms:W3CDTF">2020-10-11T17:50:14Z</dcterms:created>
  <dcterms:modified xsi:type="dcterms:W3CDTF">2023-03-31T04:04:27Z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0x01010079375CCCFA6731439B6A584D45A0FC3E</vt:lpwstr>
  </property>
  <property fmtid="{D5CDD505-2E9C-101B-9397-08002B2CF9AE}" pid="3" name="MediaServiceImageTags">
    <vt:lpwstr/>
  </property>
</Properties>
</file>