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MIndaugas-EC\2026-01-28\EXCEL\Skaičiuoklės ir metodologijos\"/>
    </mc:Choice>
  </mc:AlternateContent>
  <xr:revisionPtr revIDLastSave="0" documentId="13_ncr:1_{4B4BFBED-1B8A-44BB-B633-5DF6559CAD41}" xr6:coauthVersionLast="47" xr6:coauthVersionMax="47" xr10:uidLastSave="{00000000-0000-0000-0000-000000000000}"/>
  <bookViews>
    <workbookView xWindow="-120" yWindow="-120" windowWidth="29040" windowHeight="15840" xr2:uid="{00000000-000D-0000-FFFF-FFFF00000000}"/>
  </bookViews>
  <sheets>
    <sheet name="Calculation" sheetId="6" r:id="rId1"/>
    <sheet name="EU Values" sheetId="7" r:id="rId2"/>
    <sheet name="National Value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 r="C45" i="6"/>
  <c r="E23" i="6"/>
  <c r="D64" i="7"/>
  <c r="D65" i="7"/>
  <c r="D66" i="7"/>
  <c r="D63" i="7"/>
  <c r="D61" i="7"/>
  <c r="D62" i="7"/>
  <c r="D60" i="7"/>
  <c r="D54" i="7"/>
  <c r="D55" i="7"/>
  <c r="D56" i="7"/>
  <c r="D57" i="7"/>
  <c r="D58" i="7"/>
  <c r="D59" i="7"/>
  <c r="D53" i="7"/>
  <c r="E24" i="6"/>
  <c r="E22" i="6"/>
  <c r="E21" i="6"/>
  <c r="E45" i="6" s="1"/>
  <c r="E44" i="6" l="1"/>
  <c r="F17" i="6"/>
  <c r="E46" i="6" s="1"/>
  <c r="F18" i="6"/>
  <c r="D18" i="6"/>
  <c r="D17" i="6"/>
  <c r="C47" i="6" l="1"/>
  <c r="E47" i="6"/>
  <c r="C46" i="6"/>
  <c r="F16" i="6"/>
  <c r="D16" i="6"/>
</calcChain>
</file>

<file path=xl/sharedStrings.xml><?xml version="1.0" encoding="utf-8"?>
<sst xmlns="http://schemas.openxmlformats.org/spreadsheetml/2006/main" count="270" uniqueCount="145">
  <si>
    <t>Data Input</t>
  </si>
  <si>
    <t>Indicative Values</t>
  </si>
  <si>
    <t>Share of energy carriers</t>
  </si>
  <si>
    <t>before implementation</t>
  </si>
  <si>
    <t>share</t>
  </si>
  <si>
    <t>after implementation</t>
  </si>
  <si>
    <t>Parameter explanation</t>
  </si>
  <si>
    <t>Natural gas</t>
  </si>
  <si>
    <t>input energy of appliance before and after implementing the energy saving action</t>
  </si>
  <si>
    <t>total share</t>
  </si>
  <si>
    <t>checksum for total share of energy carriers</t>
  </si>
  <si>
    <r>
      <t>f</t>
    </r>
    <r>
      <rPr>
        <vertAlign val="subscript"/>
        <sz val="11"/>
        <color theme="1" tint="0.249977111117893"/>
        <rFont val="Franklin Gothic Book"/>
        <family val="2"/>
        <scheme val="minor"/>
      </rPr>
      <t>PE, before</t>
    </r>
  </si>
  <si>
    <r>
      <t>f</t>
    </r>
    <r>
      <rPr>
        <vertAlign val="subscript"/>
        <sz val="11"/>
        <color theme="1" tint="0.249977111117893"/>
        <rFont val="Franklin Gothic Book"/>
        <family val="2"/>
        <scheme val="minor"/>
      </rPr>
      <t>PE, after</t>
    </r>
  </si>
  <si>
    <t>Factor for converting final energy consumption into primary energy consumption</t>
  </si>
  <si>
    <r>
      <t>f</t>
    </r>
    <r>
      <rPr>
        <vertAlign val="subscript"/>
        <sz val="11"/>
        <color theme="1" tint="0.249977111117893"/>
        <rFont val="Franklin Gothic Book"/>
        <family val="2"/>
        <scheme val="minor"/>
      </rPr>
      <t>GHG, before</t>
    </r>
  </si>
  <si>
    <r>
      <t>f</t>
    </r>
    <r>
      <rPr>
        <vertAlign val="subscript"/>
        <sz val="11"/>
        <color theme="1" tint="0.249977111117893"/>
        <rFont val="Franklin Gothic Book"/>
        <family val="2"/>
        <scheme val="minor"/>
      </rPr>
      <t>GHG, after</t>
    </r>
  </si>
  <si>
    <t>Factor for converting energy consumption into greenhouse gas emissions</t>
  </si>
  <si>
    <t>Unit</t>
  </si>
  <si>
    <t>indicative calculation values</t>
  </si>
  <si>
    <t>-</t>
  </si>
  <si>
    <t>Calculation formulas</t>
  </si>
  <si>
    <r>
      <t>GHG | Greenhouse gas savings (GHG</t>
    </r>
    <r>
      <rPr>
        <b/>
        <vertAlign val="subscript"/>
        <sz val="12"/>
        <rFont val="Franklin Gothic Book"/>
        <family val="2"/>
        <scheme val="minor"/>
      </rPr>
      <t>sav</t>
    </r>
    <r>
      <rPr>
        <b/>
        <sz val="12"/>
        <rFont val="Franklin Gothic Book"/>
        <family val="2"/>
        <scheme val="minor"/>
      </rPr>
      <t>)</t>
    </r>
  </si>
  <si>
    <t>kWh/a</t>
  </si>
  <si>
    <r>
      <t>GHG</t>
    </r>
    <r>
      <rPr>
        <vertAlign val="subscript"/>
        <sz val="10"/>
        <color theme="1" tint="0.249977111117893"/>
        <rFont val="Times New Roman"/>
        <family val="1"/>
      </rPr>
      <t>sav</t>
    </r>
  </si>
  <si>
    <r>
      <t>t</t>
    </r>
    <r>
      <rPr>
        <b/>
        <vertAlign val="subscript"/>
        <sz val="10"/>
        <color theme="1" tint="0.249977111117893"/>
        <rFont val="Times New Roman"/>
        <family val="1"/>
      </rPr>
      <t>CO2e</t>
    </r>
  </si>
  <si>
    <t>Greenhouse gas savings (CO2 equivalents)</t>
  </si>
  <si>
    <t>Costs related to the action</t>
  </si>
  <si>
    <t>Investment costsPA</t>
  </si>
  <si>
    <t>Fixed operational costsPA</t>
  </si>
  <si>
    <t>[a]</t>
  </si>
  <si>
    <t>LifetimePA</t>
  </si>
  <si>
    <t>Conversion factors</t>
  </si>
  <si>
    <t>Energy Carrier</t>
  </si>
  <si>
    <r>
      <t>emission factor [gCO</t>
    </r>
    <r>
      <rPr>
        <b/>
        <vertAlign val="subscript"/>
        <sz val="11"/>
        <color theme="0"/>
        <rFont val="Franklin Gothic Book"/>
        <family val="2"/>
        <scheme val="minor"/>
      </rPr>
      <t>2</t>
    </r>
    <r>
      <rPr>
        <b/>
        <sz val="11"/>
        <color theme="0"/>
        <rFont val="Franklin Gothic Book"/>
        <family val="2"/>
        <scheme val="minor"/>
      </rPr>
      <t>/kWh]</t>
    </r>
  </si>
  <si>
    <t>factor final to primary [-]</t>
  </si>
  <si>
    <t>Electricity</t>
  </si>
  <si>
    <t>District heat</t>
  </si>
  <si>
    <t>Gas/Diesel oil</t>
  </si>
  <si>
    <t>Motor gasoline</t>
  </si>
  <si>
    <t>Biodiesels</t>
  </si>
  <si>
    <t>Biogasoline</t>
  </si>
  <si>
    <t>Other liquid biofuels</t>
  </si>
  <si>
    <t>Biogas</t>
  </si>
  <si>
    <t>Wood/wood waste</t>
  </si>
  <si>
    <t>Other primary solid biomass</t>
  </si>
  <si>
    <t>Kerosene (other than jet kerosene)</t>
  </si>
  <si>
    <t>Liquefied petroleum gases</t>
  </si>
  <si>
    <t>Naphtha</t>
  </si>
  <si>
    <t>Natural gas liquids</t>
  </si>
  <si>
    <t>Petroleum coke</t>
  </si>
  <si>
    <t>Refinery gas</t>
  </si>
  <si>
    <t>Residual fuel oil</t>
  </si>
  <si>
    <t>White spirit and SBP</t>
  </si>
  <si>
    <t>Other petroleum products</t>
  </si>
  <si>
    <t>Anthracite</t>
  </si>
  <si>
    <t>Lignite</t>
  </si>
  <si>
    <t>Charcoal</t>
  </si>
  <si>
    <t>Coal tar</t>
  </si>
  <si>
    <t>Coke oven coke and lignite coke</t>
  </si>
  <si>
    <t>Coking coal</t>
  </si>
  <si>
    <t>Patent fuel</t>
  </si>
  <si>
    <t>Sub-bituminous coal</t>
  </si>
  <si>
    <t>Other bituminous coal</t>
  </si>
  <si>
    <t>Industrial wastes</t>
  </si>
  <si>
    <t>Blast furnace gas</t>
  </si>
  <si>
    <t>Coke oven gas</t>
  </si>
  <si>
    <t>Oxygen steel furnace gas</t>
  </si>
  <si>
    <t>Oil shale and tar sands</t>
  </si>
  <si>
    <t>Peat</t>
  </si>
  <si>
    <t>Values for savings calculation</t>
  </si>
  <si>
    <t>Article 8 | Total final energy savings (TFES)</t>
  </si>
  <si>
    <t>Article 4 | Total final energy savings (TFES)</t>
  </si>
  <si>
    <t>Article 4 | Total primary energy savings (TPES)</t>
  </si>
  <si>
    <t>TFES Article 8</t>
  </si>
  <si>
    <t>TFES Article 4</t>
  </si>
  <si>
    <t>TPES Article 4</t>
  </si>
  <si>
    <t>[values based on Eurostat energy balances of 2023]</t>
  </si>
  <si>
    <t>national values</t>
  </si>
  <si>
    <t>Energy consumption before the implementation of the action</t>
  </si>
  <si>
    <t xml:space="preserve">Power Usage Effectiveness </t>
  </si>
  <si>
    <t xml:space="preserve">Proportion of ICT energy consumption attributed to each load component </t>
  </si>
  <si>
    <t>%</t>
  </si>
  <si>
    <t xml:space="preserve">Energy savings by type of efficiency measure </t>
  </si>
  <si>
    <t>ECbefore</t>
  </si>
  <si>
    <t>PUE</t>
  </si>
  <si>
    <t>ICTload</t>
  </si>
  <si>
    <t>Esm</t>
  </si>
  <si>
    <t>Category</t>
  </si>
  <si>
    <t>Load</t>
  </si>
  <si>
    <t>Servers</t>
  </si>
  <si>
    <t>Measure</t>
  </si>
  <si>
    <t>IT Power</t>
  </si>
  <si>
    <t>100–500 kW</t>
  </si>
  <si>
    <t>500–1,000 kW</t>
  </si>
  <si>
    <t>1–2 MW</t>
  </si>
  <si>
    <t>2–10 MW</t>
  </si>
  <si>
    <t>&gt;10 MW</t>
  </si>
  <si>
    <t>Storage Devices</t>
  </si>
  <si>
    <t>Networking</t>
  </si>
  <si>
    <t>Server virtualisation and consolidation</t>
  </si>
  <si>
    <t>Decommissioning obsolete servers</t>
  </si>
  <si>
    <t>Deployment of energy-efficient server hardware</t>
  </si>
  <si>
    <t>Intelligent workload scheduling</t>
  </si>
  <si>
    <t>Activation of power management features</t>
  </si>
  <si>
    <t>Efficient virtualisation/container platforms</t>
  </si>
  <si>
    <t>Monitoring and analytics for server energy use</t>
  </si>
  <si>
    <t>Data management optimisation</t>
  </si>
  <si>
    <t>Storage tiering and energy-aware systems</t>
  </si>
  <si>
    <t>Modernisation of storage hardware</t>
  </si>
  <si>
    <t>Efficient network design and topology optimisation</t>
  </si>
  <si>
    <t>Energy-efficient network equipment</t>
  </si>
  <si>
    <t>Intelligent port and link management</t>
  </si>
  <si>
    <t>Monitoring network device consumption</t>
  </si>
  <si>
    <t>Load %</t>
  </si>
  <si>
    <t>IT Efficiency Improvements in Data Centres</t>
  </si>
  <si>
    <t>Total final energy savings for Article 8 calculation</t>
  </si>
  <si>
    <t>Total final energy savings for Article 4 calculation</t>
  </si>
  <si>
    <t>Total primary energy savings for Article 4 calculation</t>
  </si>
  <si>
    <t>2,000 – 3,500</t>
  </si>
  <si>
    <t>100 – 250</t>
  </si>
  <si>
    <t>1,500 – 2,500</t>
  </si>
  <si>
    <t>80 – 200</t>
  </si>
  <si>
    <t>Network Equipment</t>
  </si>
  <si>
    <t>1,200 – 2,000</t>
  </si>
  <si>
    <t>60 – 150</t>
  </si>
  <si>
    <t>[euro2025/kW ICT capacity]</t>
  </si>
  <si>
    <t>[euro2025/kW/year)]</t>
  </si>
  <si>
    <t>Investment costs for servers</t>
  </si>
  <si>
    <t>Investment costs for storage devices</t>
  </si>
  <si>
    <t>Investment costs for network equipment</t>
  </si>
  <si>
    <t>Fixed operational costs for servers</t>
  </si>
  <si>
    <t>Fixed operational costs for sotrage devices</t>
  </si>
  <si>
    <t>Fixed operational costs for network equipment</t>
  </si>
  <si>
    <t>Lifetime for each efficiency measure</t>
  </si>
  <si>
    <t>kWh/a]</t>
  </si>
  <si>
    <t>This methodology is used to calculate energy savings from efficiency improvements in IT equipment within data centres. It applies to both new installations and upgrades involving servers, storage, and network systems. Energy savings are estimated by comparing electricity use before and after implementing specific efficiency measures such as virtualisation, server consolidation, hardware modernisation, workload optimisation, and energy-aware system management.
Key inputs include the data centre’s annual energy consumption, PUE, and the distribution of ICT energy use among servers, storage, and networking. Each efficiency measure is associated with a typical percentage of savings, applied to the relevant equipment category. When multiple measures affect the same component, their combined effect is calculated sequentially to reflect realistic impacts.
The methodology supports alignment with EU regulatory frameworks, enables adaptation to national conditions, and can be used to estimate both primary energy and CO₂ savings.
This Excel supports one measure at a time (single selection in C7). If several measures apply to the same ICT component, compute the combined saving outside this file by multiplying the effects: Combined saving = 1 - (1 - savings1) * (1 - savings2) * ... * (1 - savingsN)</t>
  </si>
  <si>
    <t>National values</t>
  </si>
  <si>
    <t>Calculation results</t>
  </si>
  <si>
    <t>EU values are provided by streamSAVE+. If you want to use national values, please fill in the relevant values in the corresponding table in sheet "National values".</t>
  </si>
  <si>
    <t>Please choose an option for the calculation.</t>
  </si>
  <si>
    <t>Very Small (100–500 kW)</t>
  </si>
  <si>
    <t>Small (500–1,000 kW)</t>
  </si>
  <si>
    <t>Medium (1–2 MW)</t>
  </si>
  <si>
    <t>Large (2–10 MW)</t>
  </si>
  <si>
    <t>Very Large (&gt;10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</si>
</sst>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_-;\-* #,##0.0_-;_-* &quot;-&quot;??_-;_-@_-"/>
    <numFmt numFmtId="165" formatCode="0.000"/>
    <numFmt numFmtId="166" formatCode="#,##0.0;\-\ #,##0.0;\-"/>
    <numFmt numFmtId="167" formatCode="#,##0.00;\-\ #,##0.00;\-"/>
    <numFmt numFmtId="168" formatCode="0.0%"/>
    <numFmt numFmtId="169" formatCode="_-* #,##0_-;\-* #,##0_-;_-* &quot;-&quot;??_-;_-@_-"/>
    <numFmt numFmtId="170" formatCode="_-* #,##0.00\ _€_-;\-* #,##0.00\ _€_-;_-* &quot;-&quot;??\ _€_-;_-@_-"/>
  </numFmts>
  <fonts count="24" x14ac:knownFonts="1">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sz val="9"/>
      <color theme="1"/>
      <name val="Franklin Gothic Book"/>
      <family val="2"/>
      <scheme val="minor"/>
    </font>
    <font>
      <vertAlign val="subscript"/>
      <sz val="11"/>
      <color theme="1" tint="0.249977111117893"/>
      <name val="Franklin Gothic Book"/>
      <family val="2"/>
      <scheme val="minor"/>
    </font>
    <font>
      <b/>
      <vertAlign val="subscript"/>
      <sz val="12"/>
      <name val="Franklin Gothic Book"/>
      <family val="2"/>
      <scheme val="minor"/>
    </font>
    <font>
      <vertAlign val="subscript"/>
      <sz val="10"/>
      <color theme="1" tint="0.249977111117893"/>
      <name val="Times New Roman"/>
      <family val="1"/>
    </font>
    <font>
      <sz val="12"/>
      <color theme="1"/>
      <name val="Franklin Gothic Book"/>
      <family val="2"/>
      <scheme val="minor"/>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vertAlign val="subscript"/>
      <sz val="11"/>
      <color theme="0"/>
      <name val="Franklin Gothic Book"/>
      <family val="2"/>
      <scheme val="minor"/>
    </font>
    <font>
      <sz val="9"/>
      <color theme="5"/>
      <name val="Franklin Gothic Book"/>
      <family val="2"/>
      <scheme val="minor"/>
    </font>
    <font>
      <b/>
      <sz val="11"/>
      <name val="Franklin Gothic Book"/>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theme="0"/>
        <bgColor theme="0"/>
      </patternFill>
    </fill>
  </fills>
  <borders count="12">
    <border>
      <left/>
      <right/>
      <top/>
      <bottom/>
      <diagonal/>
    </border>
    <border>
      <left style="thin">
        <color theme="5"/>
      </left>
      <right/>
      <top style="thin">
        <color theme="5"/>
      </top>
      <bottom style="thin">
        <color theme="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theme="5"/>
      </left>
      <right style="thin">
        <color theme="5"/>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bottom/>
      <diagonal/>
    </border>
  </borders>
  <cellStyleXfs count="16">
    <xf numFmtId="0" fontId="0" fillId="0" borderId="0"/>
    <xf numFmtId="43" fontId="1" fillId="0" borderId="0" applyFont="0" applyFill="0" applyBorder="0" applyAlignment="0" applyProtection="0"/>
    <xf numFmtId="49" fontId="2" fillId="0" borderId="0">
      <alignment horizontal="left" vertical="top"/>
    </xf>
    <xf numFmtId="0" fontId="4" fillId="2" borderId="2"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2" fillId="0" borderId="0" applyNumberFormat="0" applyFill="0" applyBorder="0" applyAlignment="0" applyProtection="0"/>
    <xf numFmtId="0" fontId="10" fillId="0" borderId="3" applyNumberFormat="0" applyFill="0" applyBorder="0" applyAlignment="0" applyProtection="0"/>
    <xf numFmtId="0" fontId="7" fillId="5" borderId="9" applyNumberFormat="0" applyAlignment="0" applyProtection="0"/>
    <xf numFmtId="0" fontId="11" fillId="0" borderId="4" applyNumberFormat="0" applyFill="0" applyBorder="0" applyAlignment="0" applyProtection="0"/>
    <xf numFmtId="0" fontId="1" fillId="6" borderId="9" applyNumberFormat="0" applyAlignment="0" applyProtection="0"/>
    <xf numFmtId="0" fontId="9" fillId="4" borderId="0" applyNumberFormat="0" applyFill="0" applyBorder="0" applyAlignment="0" applyProtection="0">
      <alignment horizontal="justify" vertical="center" wrapText="1"/>
    </xf>
    <xf numFmtId="9" fontId="1" fillId="0" borderId="0" applyFont="0" applyFill="0" applyBorder="0" applyAlignment="0" applyProtection="0"/>
  </cellStyleXfs>
  <cellXfs count="73">
    <xf numFmtId="0" fontId="0" fillId="0" borderId="0" xfId="0"/>
    <xf numFmtId="0" fontId="4" fillId="4" borderId="0" xfId="0" applyFont="1" applyFill="1" applyAlignment="1">
      <alignment horizontal="left" vertical="top" wrapText="1"/>
    </xf>
    <xf numFmtId="0" fontId="0" fillId="4" borderId="0" xfId="0" applyFill="1"/>
    <xf numFmtId="0" fontId="9" fillId="4" borderId="0" xfId="0" applyFont="1" applyFill="1"/>
    <xf numFmtId="0" fontId="3" fillId="4" borderId="0" xfId="0" applyFont="1" applyFill="1" applyAlignment="1">
      <alignment horizontal="justify" vertical="center" wrapText="1"/>
    </xf>
    <xf numFmtId="0" fontId="3" fillId="4" borderId="0" xfId="4" quotePrefix="1">
      <alignment horizontal="justify" vertical="center" wrapText="1"/>
    </xf>
    <xf numFmtId="0" fontId="3" fillId="4" borderId="0" xfId="4">
      <alignment horizontal="justify" vertical="center" wrapText="1"/>
    </xf>
    <xf numFmtId="43" fontId="9" fillId="4" borderId="0" xfId="8" applyFont="1" applyFill="1" applyBorder="1" applyProtection="1">
      <protection locked="0"/>
    </xf>
    <xf numFmtId="0" fontId="3" fillId="4" borderId="5" xfId="4" quotePrefix="1" applyBorder="1" applyAlignment="1">
      <alignment horizontal="center" vertical="center" wrapText="1"/>
    </xf>
    <xf numFmtId="0" fontId="12" fillId="0" borderId="0" xfId="9"/>
    <xf numFmtId="0" fontId="7" fillId="5" borderId="9" xfId="11"/>
    <xf numFmtId="4" fontId="7" fillId="5" borderId="9" xfId="11" applyNumberFormat="1" applyAlignment="1">
      <alignment wrapText="1"/>
    </xf>
    <xf numFmtId="49" fontId="8" fillId="4" borderId="0" xfId="2" applyFont="1" applyFill="1">
      <alignment horizontal="left" vertical="top"/>
    </xf>
    <xf numFmtId="0" fontId="3" fillId="4" borderId="0" xfId="4" applyAlignment="1">
      <alignment vertical="center" wrapText="1"/>
    </xf>
    <xf numFmtId="0" fontId="1" fillId="6" borderId="9" xfId="13" applyProtection="1">
      <protection locked="0"/>
    </xf>
    <xf numFmtId="0" fontId="9" fillId="4" borderId="0" xfId="14" applyFill="1" applyAlignment="1">
      <alignment horizontal="justify" vertical="center" wrapText="1"/>
    </xf>
    <xf numFmtId="0" fontId="9" fillId="0" borderId="0" xfId="14" applyFill="1" applyAlignment="1"/>
    <xf numFmtId="0" fontId="9" fillId="4" borderId="0" xfId="14" applyFill="1" applyAlignment="1"/>
    <xf numFmtId="0" fontId="9" fillId="4" borderId="0" xfId="14" applyFill="1" applyBorder="1" applyAlignment="1">
      <alignment horizontal="justify" vertical="center" wrapText="1"/>
    </xf>
    <xf numFmtId="4" fontId="1" fillId="6" borderId="9" xfId="13" applyNumberFormat="1"/>
    <xf numFmtId="43" fontId="4" fillId="4" borderId="0" xfId="8" applyFont="1" applyFill="1" applyBorder="1" applyProtection="1">
      <protection locked="0"/>
    </xf>
    <xf numFmtId="9" fontId="4" fillId="4" borderId="0" xfId="8" applyNumberFormat="1" applyFont="1" applyFill="1" applyBorder="1" applyProtection="1">
      <protection locked="0"/>
    </xf>
    <xf numFmtId="43" fontId="1" fillId="6" borderId="9" xfId="13" applyNumberFormat="1" applyProtection="1">
      <protection locked="0"/>
    </xf>
    <xf numFmtId="9" fontId="1" fillId="6" borderId="9" xfId="13" applyNumberFormat="1" applyProtection="1">
      <protection locked="0"/>
    </xf>
    <xf numFmtId="43" fontId="9" fillId="4" borderId="5" xfId="8" applyFont="1" applyFill="1" applyBorder="1" applyProtection="1">
      <protection locked="0"/>
    </xf>
    <xf numFmtId="0" fontId="13" fillId="4" borderId="0" xfId="0" applyFont="1" applyFill="1"/>
    <xf numFmtId="0" fontId="7" fillId="5" borderId="9" xfId="11" applyAlignment="1"/>
    <xf numFmtId="0" fontId="3" fillId="0" borderId="0" xfId="4" applyFill="1">
      <alignment horizontal="justify" vertical="center" wrapText="1"/>
    </xf>
    <xf numFmtId="0" fontId="1" fillId="6" borderId="9" xfId="13" applyAlignment="1" applyProtection="1">
      <alignment vertical="center"/>
      <protection locked="0"/>
    </xf>
    <xf numFmtId="0" fontId="19" fillId="4" borderId="5" xfId="4" applyFont="1" applyBorder="1" applyAlignment="1">
      <alignment horizontal="center" vertical="center" wrapText="1"/>
    </xf>
    <xf numFmtId="4" fontId="0" fillId="0" borderId="0" xfId="0" applyNumberFormat="1"/>
    <xf numFmtId="165" fontId="0" fillId="0" borderId="0" xfId="0" applyNumberFormat="1"/>
    <xf numFmtId="165" fontId="1" fillId="6" borderId="9" xfId="13" applyNumberFormat="1"/>
    <xf numFmtId="166" fontId="18" fillId="2" borderId="5" xfId="8" applyNumberFormat="1" applyFont="1" applyFill="1" applyBorder="1" applyProtection="1">
      <protection locked="0"/>
    </xf>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0" fontId="7" fillId="5" borderId="9" xfId="11" applyAlignment="1">
      <alignment horizontal="center" vertical="center"/>
    </xf>
    <xf numFmtId="4" fontId="0" fillId="0" borderId="0" xfId="0" applyNumberFormat="1" applyAlignment="1">
      <alignment horizontal="right"/>
    </xf>
    <xf numFmtId="0" fontId="22" fillId="0" borderId="0" xfId="0" applyFont="1"/>
    <xf numFmtId="9" fontId="0" fillId="0" borderId="0" xfId="0" applyNumberFormat="1"/>
    <xf numFmtId="10" fontId="0" fillId="0" borderId="0" xfId="0" applyNumberFormat="1"/>
    <xf numFmtId="168" fontId="0" fillId="0" borderId="0" xfId="0" applyNumberFormat="1"/>
    <xf numFmtId="168" fontId="0" fillId="0" borderId="0" xfId="15" applyNumberFormat="1" applyFont="1"/>
    <xf numFmtId="169" fontId="9" fillId="4" borderId="5" xfId="8" applyNumberFormat="1" applyFont="1" applyFill="1" applyBorder="1" applyProtection="1">
      <protection locked="0"/>
    </xf>
    <xf numFmtId="0" fontId="7" fillId="5" borderId="11" xfId="11" applyBorder="1"/>
    <xf numFmtId="168" fontId="9" fillId="4" borderId="5" xfId="15" applyNumberFormat="1" applyFont="1" applyFill="1" applyBorder="1" applyProtection="1">
      <protection locked="0"/>
    </xf>
    <xf numFmtId="170" fontId="0" fillId="4" borderId="0" xfId="0" applyNumberFormat="1" applyFill="1"/>
    <xf numFmtId="10" fontId="1" fillId="6" borderId="9" xfId="13" applyNumberFormat="1" applyProtection="1">
      <protection locked="0"/>
    </xf>
    <xf numFmtId="166" fontId="23" fillId="2" borderId="5" xfId="8" applyNumberFormat="1" applyFont="1" applyFill="1" applyBorder="1" applyProtection="1">
      <protection locked="0"/>
    </xf>
    <xf numFmtId="167" fontId="23" fillId="2" borderId="5" xfId="8" applyNumberFormat="1" applyFont="1" applyFill="1" applyBorder="1" applyProtection="1">
      <protection locked="0"/>
    </xf>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49" fontId="11" fillId="4" borderId="0" xfId="12" applyNumberFormat="1" applyFill="1" applyBorder="1" applyAlignment="1">
      <alignment horizontal="left" vertical="top"/>
    </xf>
    <xf numFmtId="49" fontId="12" fillId="4" borderId="0" xfId="9" applyNumberFormat="1" applyFill="1" applyAlignment="1">
      <alignment horizontal="left" vertical="top"/>
    </xf>
    <xf numFmtId="0" fontId="9" fillId="4" borderId="0" xfId="0" applyFont="1" applyFill="1" applyAlignment="1">
      <alignment horizontal="left" vertical="top" wrapText="1"/>
    </xf>
    <xf numFmtId="49" fontId="8" fillId="4" borderId="0" xfId="2" applyFont="1" applyFill="1">
      <alignment horizontal="left" vertical="top"/>
    </xf>
    <xf numFmtId="0" fontId="7" fillId="5" borderId="9" xfId="11" applyAlignment="1">
      <alignment horizontal="center" vertical="center"/>
    </xf>
    <xf numFmtId="0" fontId="4" fillId="4" borderId="7" xfId="0" applyFont="1" applyFill="1" applyBorder="1" applyAlignment="1">
      <alignment horizontal="left" vertical="top"/>
    </xf>
    <xf numFmtId="0" fontId="4" fillId="4" borderId="6" xfId="0" applyFont="1" applyFill="1" applyBorder="1" applyAlignment="1">
      <alignment horizontal="left" vertical="top"/>
    </xf>
    <xf numFmtId="0" fontId="4" fillId="4" borderId="8" xfId="0" applyFont="1" applyFill="1" applyBorder="1" applyAlignment="1">
      <alignment horizontal="left" vertical="top"/>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7" fillId="5" borderId="0" xfId="11" applyBorder="1" applyAlignment="1">
      <alignment horizontal="left" vertical="center" wrapText="1"/>
    </xf>
    <xf numFmtId="0" fontId="17" fillId="0" borderId="1" xfId="0" applyFont="1" applyBorder="1" applyAlignment="1">
      <alignment horizontal="left" vertical="center" wrapText="1"/>
    </xf>
    <xf numFmtId="0" fontId="17" fillId="0" borderId="10" xfId="0" applyFont="1" applyBorder="1" applyAlignment="1">
      <alignment horizontal="left" vertical="center" wrapText="1"/>
    </xf>
    <xf numFmtId="0" fontId="7" fillId="5" borderId="10" xfId="11" applyBorder="1" applyAlignment="1">
      <alignment horizontal="left" vertical="center" wrapText="1"/>
    </xf>
    <xf numFmtId="0" fontId="7" fillId="5" borderId="9" xfId="11" applyAlignment="1">
      <alignment horizontal="left" vertical="center" wrapText="1"/>
    </xf>
    <xf numFmtId="0" fontId="1" fillId="7" borderId="1" xfId="13" applyFill="1" applyBorder="1" applyAlignment="1">
      <alignment horizontal="left" vertical="center" wrapText="1"/>
    </xf>
    <xf numFmtId="0" fontId="1" fillId="7" borderId="10" xfId="13" applyFill="1" applyBorder="1" applyAlignment="1">
      <alignment horizontal="left" vertical="center" wrapText="1"/>
    </xf>
    <xf numFmtId="0" fontId="1" fillId="7" borderId="9" xfId="13" applyFill="1" applyAlignment="1">
      <alignment horizontal="left" vertical="center" wrapText="1"/>
    </xf>
  </cellXfs>
  <cellStyles count="16">
    <cellStyle name="1 antraštė" xfId="10" builtinId="16" customBuiltin="1"/>
    <cellStyle name="2 antraštė" xfId="11" builtinId="17" customBuiltin="1"/>
    <cellStyle name="3 antraštė" xfId="12" builtinId="18" customBuiltin="1"/>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Įprastas" xfId="0" builtinId="0"/>
    <cellStyle name="Įvestis" xfId="13" builtinId="20" customBuiltin="1"/>
    <cellStyle name="Kablelis" xfId="8" builtinId="3"/>
    <cellStyle name="Komma 2" xfId="1" xr:uid="{00000000-0005-0000-0000-000006000000}"/>
    <cellStyle name="Methoden_Überschrift" xfId="2" xr:uid="{00000000-0005-0000-0000-000007000000}"/>
    <cellStyle name="Parameter_abbreviation" xfId="14" xr:uid="{00000000-0005-0000-0000-000008000000}"/>
    <cellStyle name="Pavadinimas" xfId="9" builtinId="15" customBuiltin="1"/>
    <cellStyle name="Procentai" xfId="15" builtinId="5"/>
    <cellStyle name="Werte" xfId="6" xr:uid="{00000000-0005-0000-0000-00000E000000}"/>
  </cellStyles>
  <dxfs count="1">
    <dxf>
      <font>
        <color rgb="FFFF0000"/>
      </font>
    </dxf>
  </dxfs>
  <tableStyles count="0" defaultTableStyle="TableStyleMedium2" defaultPivotStyle="PivotStyleLight16"/>
  <colors>
    <mruColors>
      <color rgb="FFD6FEDE"/>
      <color rgb="FFC2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664790</xdr:colOff>
      <xdr:row>26</xdr:row>
      <xdr:rowOff>190499</xdr:rowOff>
    </xdr:from>
    <xdr:to>
      <xdr:col>7</xdr:col>
      <xdr:colOff>177801</xdr:colOff>
      <xdr:row>29</xdr:row>
      <xdr:rowOff>38099</xdr:rowOff>
    </xdr:to>
    <xdr:pic>
      <xdr:nvPicPr>
        <xdr:cNvPr id="6" name="Picture 5">
          <a:extLst>
            <a:ext uri="{FF2B5EF4-FFF2-40B4-BE49-F238E27FC236}">
              <a16:creationId xmlns:a16="http://schemas.microsoft.com/office/drawing/2014/main" id="{1ECFFB66-9CAA-6052-5AA2-84827E9FC9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17640" y="7115174"/>
          <a:ext cx="2732461"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664790</xdr:colOff>
      <xdr:row>30</xdr:row>
      <xdr:rowOff>9524</xdr:rowOff>
    </xdr:from>
    <xdr:to>
      <xdr:col>7</xdr:col>
      <xdr:colOff>177801</xdr:colOff>
      <xdr:row>32</xdr:row>
      <xdr:rowOff>47624</xdr:rowOff>
    </xdr:to>
    <xdr:pic>
      <xdr:nvPicPr>
        <xdr:cNvPr id="7" name="Picture 6">
          <a:extLst>
            <a:ext uri="{FF2B5EF4-FFF2-40B4-BE49-F238E27FC236}">
              <a16:creationId xmlns:a16="http://schemas.microsoft.com/office/drawing/2014/main" id="{5E43CC34-B69F-46F3-BE0C-33C3E49D33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17640" y="7705724"/>
          <a:ext cx="2732461"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685799</xdr:colOff>
      <xdr:row>33</xdr:row>
      <xdr:rowOff>139700</xdr:rowOff>
    </xdr:from>
    <xdr:to>
      <xdr:col>9</xdr:col>
      <xdr:colOff>747834</xdr:colOff>
      <xdr:row>34</xdr:row>
      <xdr:rowOff>190500</xdr:rowOff>
    </xdr:to>
    <xdr:pic>
      <xdr:nvPicPr>
        <xdr:cNvPr id="9" name="Picture 8">
          <a:extLst>
            <a:ext uri="{FF2B5EF4-FFF2-40B4-BE49-F238E27FC236}">
              <a16:creationId xmlns:a16="http://schemas.microsoft.com/office/drawing/2014/main" id="{4E8CB81B-5639-B86C-CA92-E448C458AD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8649" y="8416925"/>
          <a:ext cx="4881685"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685799</xdr:colOff>
      <xdr:row>36</xdr:row>
      <xdr:rowOff>139699</xdr:rowOff>
    </xdr:from>
    <xdr:to>
      <xdr:col>8</xdr:col>
      <xdr:colOff>211848</xdr:colOff>
      <xdr:row>37</xdr:row>
      <xdr:rowOff>219074</xdr:rowOff>
    </xdr:to>
    <xdr:pic>
      <xdr:nvPicPr>
        <xdr:cNvPr id="11" name="Picture 10">
          <a:extLst>
            <a:ext uri="{FF2B5EF4-FFF2-40B4-BE49-F238E27FC236}">
              <a16:creationId xmlns:a16="http://schemas.microsoft.com/office/drawing/2014/main" id="{D8BBBAB2-96AF-2F3A-BB1D-EAB0194AD2A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8649" y="8997949"/>
          <a:ext cx="3545599"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zoomScale="115" zoomScaleNormal="115" workbookViewId="0"/>
  </sheetViews>
  <sheetFormatPr defaultColWidth="11.5546875" defaultRowHeight="15.75" x14ac:dyDescent="0.3"/>
  <cols>
    <col min="1" max="1" width="2.44140625" customWidth="1"/>
    <col min="2" max="2" width="10.5546875" customWidth="1"/>
    <col min="3" max="3" width="26.6640625" customWidth="1"/>
    <col min="4" max="4" width="7.6640625" bestFit="1" customWidth="1"/>
    <col min="5" max="5" width="26.6640625" customWidth="1"/>
    <col min="6" max="6" width="7.6640625" bestFit="1" customWidth="1"/>
    <col min="7" max="7" width="5.33203125" customWidth="1"/>
    <col min="8" max="15" width="9.6640625" customWidth="1"/>
  </cols>
  <sheetData>
    <row r="1" spans="1:15" ht="27" x14ac:dyDescent="0.3">
      <c r="B1" s="55" t="s">
        <v>114</v>
      </c>
      <c r="C1" s="55"/>
      <c r="D1" s="55"/>
      <c r="E1" s="55"/>
      <c r="F1" s="55"/>
      <c r="G1" s="55"/>
      <c r="H1" s="2"/>
      <c r="I1" s="2"/>
      <c r="J1" s="2"/>
      <c r="K1" s="2"/>
      <c r="L1" s="2"/>
      <c r="M1" s="2"/>
      <c r="N1" s="2"/>
      <c r="O1" s="2"/>
    </row>
    <row r="2" spans="1:15" ht="129" customHeight="1" x14ac:dyDescent="0.3">
      <c r="B2" s="56" t="s">
        <v>135</v>
      </c>
      <c r="C2" s="56"/>
      <c r="D2" s="56"/>
      <c r="E2" s="56"/>
      <c r="F2" s="56"/>
      <c r="G2" s="56"/>
      <c r="H2" s="56"/>
      <c r="I2" s="56"/>
      <c r="J2" s="56"/>
      <c r="K2" s="56"/>
      <c r="L2" s="56"/>
      <c r="M2" s="56"/>
      <c r="N2" s="56"/>
    </row>
    <row r="3" spans="1:15" ht="19.5" x14ac:dyDescent="0.3">
      <c r="A3" s="2"/>
      <c r="B3" s="57" t="s">
        <v>0</v>
      </c>
      <c r="C3" s="57"/>
      <c r="D3" s="57"/>
      <c r="E3" s="57"/>
      <c r="F3" s="57"/>
      <c r="G3" s="57"/>
      <c r="H3" s="1"/>
      <c r="I3" s="1"/>
      <c r="J3" s="1"/>
      <c r="K3" s="1"/>
      <c r="L3" s="1"/>
      <c r="M3" s="1"/>
      <c r="N3" s="1"/>
      <c r="O3" s="1"/>
    </row>
    <row r="4" spans="1:15" ht="19.5" x14ac:dyDescent="0.3">
      <c r="A4" s="2"/>
      <c r="B4" s="12"/>
      <c r="C4" s="12"/>
      <c r="D4" s="12"/>
      <c r="E4" s="12"/>
      <c r="F4" s="12"/>
      <c r="G4" s="12"/>
      <c r="H4" s="1"/>
      <c r="I4" s="1"/>
      <c r="J4" s="1"/>
      <c r="K4" s="1"/>
      <c r="L4" s="1"/>
      <c r="M4" s="1"/>
      <c r="N4" s="1"/>
      <c r="O4" s="1"/>
    </row>
    <row r="5" spans="1:15" ht="31.5" x14ac:dyDescent="0.3">
      <c r="A5" s="2"/>
      <c r="B5" s="15" t="s">
        <v>1</v>
      </c>
      <c r="C5" s="28" t="s">
        <v>136</v>
      </c>
      <c r="D5" s="13"/>
      <c r="E5" s="25" t="s">
        <v>138</v>
      </c>
      <c r="F5" s="13"/>
      <c r="G5" s="2"/>
      <c r="H5" s="13"/>
      <c r="I5" s="13"/>
      <c r="J5" s="13"/>
      <c r="K5" s="13"/>
      <c r="L5" s="13"/>
      <c r="M5" s="13"/>
      <c r="N5" s="13"/>
      <c r="O5" s="6"/>
    </row>
    <row r="6" spans="1:15" x14ac:dyDescent="0.3">
      <c r="A6" s="2"/>
      <c r="B6" s="15" t="s">
        <v>87</v>
      </c>
      <c r="C6" s="14" t="s">
        <v>141</v>
      </c>
      <c r="D6" s="13"/>
      <c r="E6" s="25" t="s">
        <v>139</v>
      </c>
      <c r="F6" s="13"/>
      <c r="G6" s="2"/>
      <c r="H6" s="13"/>
      <c r="I6" s="13"/>
      <c r="J6" s="13"/>
      <c r="K6" s="13"/>
      <c r="L6" s="13"/>
      <c r="M6" s="13"/>
      <c r="N6" s="13"/>
      <c r="O6" s="6"/>
    </row>
    <row r="7" spans="1:15" x14ac:dyDescent="0.3">
      <c r="A7" s="2"/>
      <c r="B7" s="15" t="s">
        <v>90</v>
      </c>
      <c r="C7" s="14" t="s">
        <v>102</v>
      </c>
      <c r="D7" s="13"/>
      <c r="E7" s="25"/>
      <c r="F7" s="13"/>
      <c r="G7" s="2"/>
      <c r="H7" s="13"/>
      <c r="I7" s="13"/>
      <c r="J7" s="13"/>
      <c r="K7" s="13"/>
      <c r="L7" s="13"/>
      <c r="M7" s="13"/>
      <c r="N7" s="13"/>
      <c r="O7" s="6"/>
    </row>
    <row r="8" spans="1:15" x14ac:dyDescent="0.3">
      <c r="A8" s="2"/>
      <c r="B8" s="16"/>
      <c r="C8" s="2"/>
      <c r="D8" s="5"/>
      <c r="E8" s="2"/>
      <c r="F8" s="2"/>
      <c r="G8" s="6"/>
      <c r="H8" s="6"/>
      <c r="I8" s="6"/>
      <c r="J8" s="6"/>
      <c r="K8" s="6"/>
      <c r="L8" s="6"/>
      <c r="M8" s="6"/>
      <c r="N8" s="6"/>
      <c r="O8" s="6"/>
    </row>
    <row r="9" spans="1:15" x14ac:dyDescent="0.3">
      <c r="A9" s="2"/>
      <c r="B9" s="17"/>
      <c r="C9" s="58" t="s">
        <v>2</v>
      </c>
      <c r="D9" s="58"/>
      <c r="E9" s="58"/>
      <c r="F9" s="58"/>
      <c r="G9" s="6"/>
      <c r="H9" s="6"/>
      <c r="I9" s="6"/>
      <c r="J9" s="6"/>
      <c r="K9" s="6"/>
      <c r="L9" s="6"/>
      <c r="M9" s="6"/>
      <c r="N9" s="6"/>
      <c r="O9" s="6"/>
    </row>
    <row r="10" spans="1:15" x14ac:dyDescent="0.3">
      <c r="A10" s="2"/>
      <c r="B10" s="17"/>
      <c r="C10" s="37" t="s">
        <v>3</v>
      </c>
      <c r="D10" s="37" t="s">
        <v>4</v>
      </c>
      <c r="E10" s="37" t="s">
        <v>5</v>
      </c>
      <c r="F10" s="37" t="s">
        <v>4</v>
      </c>
      <c r="G10" s="6"/>
      <c r="H10" s="26" t="s">
        <v>6</v>
      </c>
      <c r="I10" s="26"/>
      <c r="J10" s="26"/>
      <c r="K10" s="26"/>
      <c r="L10" s="26"/>
      <c r="M10" s="26"/>
      <c r="N10" s="26"/>
      <c r="O10" s="6"/>
    </row>
    <row r="11" spans="1:15" x14ac:dyDescent="0.3">
      <c r="A11" s="2"/>
      <c r="B11" s="17"/>
      <c r="C11" s="22"/>
      <c r="D11" s="23">
        <v>0</v>
      </c>
      <c r="E11" s="22"/>
      <c r="F11" s="23">
        <v>0</v>
      </c>
      <c r="G11" s="6"/>
      <c r="H11" s="51" t="s">
        <v>8</v>
      </c>
      <c r="I11" s="52"/>
      <c r="J11" s="52"/>
      <c r="K11" s="52"/>
      <c r="L11" s="52"/>
      <c r="M11" s="52"/>
      <c r="N11" s="53"/>
      <c r="O11" s="6"/>
    </row>
    <row r="12" spans="1:15" x14ac:dyDescent="0.3">
      <c r="A12" s="2"/>
      <c r="B12" s="17"/>
      <c r="C12" s="22"/>
      <c r="D12" s="23">
        <v>0</v>
      </c>
      <c r="E12" s="22"/>
      <c r="F12" s="23">
        <v>0</v>
      </c>
      <c r="G12" s="6"/>
      <c r="H12" s="51" t="s">
        <v>8</v>
      </c>
      <c r="I12" s="52"/>
      <c r="J12" s="52"/>
      <c r="K12" s="52"/>
      <c r="L12" s="52"/>
      <c r="M12" s="52"/>
      <c r="N12" s="53"/>
      <c r="O12" s="6"/>
    </row>
    <row r="13" spans="1:15" x14ac:dyDescent="0.3">
      <c r="A13" s="2"/>
      <c r="B13" s="17"/>
      <c r="C13" s="22"/>
      <c r="D13" s="23">
        <v>0</v>
      </c>
      <c r="E13" s="22"/>
      <c r="F13" s="23">
        <v>0</v>
      </c>
      <c r="G13" s="6"/>
      <c r="H13" s="51" t="s">
        <v>8</v>
      </c>
      <c r="I13" s="52"/>
      <c r="J13" s="52"/>
      <c r="K13" s="52"/>
      <c r="L13" s="52"/>
      <c r="M13" s="52"/>
      <c r="N13" s="53"/>
      <c r="O13" s="6"/>
    </row>
    <row r="14" spans="1:15" x14ac:dyDescent="0.3">
      <c r="A14" s="2"/>
      <c r="B14" s="17"/>
      <c r="C14" s="22"/>
      <c r="D14" s="23">
        <v>0</v>
      </c>
      <c r="E14" s="22"/>
      <c r="F14" s="23">
        <v>0</v>
      </c>
      <c r="G14" s="6"/>
      <c r="H14" s="51" t="s">
        <v>8</v>
      </c>
      <c r="I14" s="52"/>
      <c r="J14" s="52"/>
      <c r="K14" s="52"/>
      <c r="L14" s="52"/>
      <c r="M14" s="52"/>
      <c r="N14" s="53"/>
      <c r="O14" s="6"/>
    </row>
    <row r="15" spans="1:15" x14ac:dyDescent="0.3">
      <c r="A15" s="2"/>
      <c r="B15" s="17"/>
      <c r="C15" s="22"/>
      <c r="D15" s="23">
        <v>0</v>
      </c>
      <c r="E15" s="22"/>
      <c r="F15" s="23">
        <v>0</v>
      </c>
      <c r="G15" s="6"/>
      <c r="H15" s="51" t="s">
        <v>8</v>
      </c>
      <c r="I15" s="52"/>
      <c r="J15" s="52"/>
      <c r="K15" s="52"/>
      <c r="L15" s="52"/>
      <c r="M15" s="52"/>
      <c r="N15" s="53"/>
      <c r="O15" s="6"/>
    </row>
    <row r="16" spans="1:15" x14ac:dyDescent="0.3">
      <c r="A16" s="2"/>
      <c r="B16" s="17"/>
      <c r="C16" s="20" t="s">
        <v>9</v>
      </c>
      <c r="D16" s="21">
        <f>SUM(D11:D15)</f>
        <v>0</v>
      </c>
      <c r="E16" s="20" t="s">
        <v>9</v>
      </c>
      <c r="F16" s="21">
        <f>SUM(F11:F15)</f>
        <v>0</v>
      </c>
      <c r="G16" s="6"/>
      <c r="H16" s="34" t="s">
        <v>10</v>
      </c>
      <c r="I16" s="35"/>
      <c r="J16" s="35"/>
      <c r="K16" s="35"/>
      <c r="L16" s="35"/>
      <c r="M16" s="35"/>
      <c r="N16" s="36"/>
      <c r="O16" s="6"/>
    </row>
    <row r="17" spans="1:15" ht="17.25" x14ac:dyDescent="0.3">
      <c r="A17" s="2"/>
      <c r="B17" s="2"/>
      <c r="C17" s="15" t="s">
        <v>11</v>
      </c>
      <c r="D17" s="7">
        <f>IF($C$5="National values",(IFERROR($D$11*INDEX('National Values'!$C$3:$C$37,MATCH($C$11,'National Values'!$A$3:$A$37,0)),0)+IFERROR($D$12*INDEX('National Values'!$C$3:$C$37,MATCH($C$12,'National Values'!$A$3:$A$37,0)),0)+IFERROR($D$13*INDEX('National Values'!$C$3:$C$37,MATCH($C$13,'National Values'!$A$3:$A$37,0)),0)+IFERROR($D$14*INDEX('National Values'!$C$3:$C$37,MATCH($C$14,'National Values'!$A$3:$A$37,0)),0)+IFERROR($D$15*INDEX('National Values'!$C$3:$C$37,MATCH($C$15,'National Values'!$A$3:$A$37,0)),0)),(IFERROR($D$11*INDEX('EU Values'!$C$3:$C$37,MATCH($C$11,'EU Values'!$A$3:$A$37,0)),0)+IFERROR($D$12*INDEX('EU Values'!$C$3:$C$37,MATCH($C$12,'EU Values'!$A$3:$A$37,0)),0)+IFERROR($D$13*INDEX('EU Values'!$C$3:$C$37,MATCH($C$13,'EU Values'!$A$3:$A$37,0)),0)+IFERROR($D$14*INDEX('EU Values'!$C$3:$C$37,MATCH($C$14,'EU Values'!$A$3:$A$37,0)),0)+IFERROR($D$15*INDEX('EU Values'!$C$3:$C$37,MATCH($C$15,'EU Values'!$A$3:$A$37,0)),0)))</f>
        <v>0</v>
      </c>
      <c r="E17" s="15" t="s">
        <v>12</v>
      </c>
      <c r="F17" s="7">
        <f>IF($C$5="National values",IFERROR($F$11*INDEX('National Values'!$C$3:$C$37,MATCH($E$11,'National Values'!$A$3:$A$37,0)),0)+IFERROR($F$12*INDEX('National Values'!$C$3:$C$37,MATCH($E$12,'National Values'!$A$3:$A$37,0)),0)+IFERROR($F$13*INDEX('National Values'!$C$3:$C$37,MATCH($E$13,'National Values'!$A$3:$A$37,0)),0)+IFERROR($F$14*INDEX('National Values'!$C$3:$C$37,MATCH($E$14,'National Values'!$A$3:$A$37,0)),0)+IFERROR($F$15*INDEX('National Values'!$C$3:$C$37,MATCH($E$15,'National Values'!$A$3:$A$37,0)),0),IFERROR($F$11*INDEX('EU Values'!$C$3:$C$37,MATCH($E$11,'EU Values'!$A$3:$A$37,0)),0)+IFERROR($F$12*INDEX('EU Values'!$C$3:$C$37,MATCH($E$12,'EU Values'!$A$3:$A$37,0)),0)+IFERROR($F$13*INDEX('EU Values'!$C$3:$C$37,MATCH($E$13,'EU Values'!$A$3:$A$37,0)),0)+IFERROR($F$14*INDEX('EU Values'!$C$3:$C$37,MATCH($E$14,'EU Values'!$A$3:$A$37,0)),0)+IFERROR($F$15*INDEX('EU Values'!$C$3:$C$37,MATCH($E$15,'EU Values'!$A$3:$A$37,0)),0))</f>
        <v>0</v>
      </c>
      <c r="G17" s="2"/>
      <c r="H17" s="59" t="s">
        <v>13</v>
      </c>
      <c r="I17" s="60"/>
      <c r="J17" s="60"/>
      <c r="K17" s="60"/>
      <c r="L17" s="60"/>
      <c r="M17" s="60"/>
      <c r="N17" s="61"/>
      <c r="O17" s="5"/>
    </row>
    <row r="18" spans="1:15" ht="17.25" x14ac:dyDescent="0.3">
      <c r="A18" s="2"/>
      <c r="B18" s="2"/>
      <c r="C18" s="15" t="s">
        <v>14</v>
      </c>
      <c r="D18" s="7">
        <f>IF($C$5="National values",(IFERROR($D$11*INDEX('National Values'!$B$3:$B$37,MATCH($C$11,'National Values'!$A$3:$A$37,0)),0)+IFERROR($D$12*INDEX('National Values'!$B$3:$B$37,MATCH($C$12,'National Values'!$A$3:$A$37,0)),0)+IFERROR($D$13*INDEX('National Values'!$B$3:$B$37,MATCH($C$13,'National Values'!$A$3:$A$37,0)),0)+IFERROR($D$14*INDEX('National Values'!$B$3:$B$37,MATCH($C$14,'National Values'!$A$3:$A$37,0)),0)+IFERROR($D$15*INDEX('National Values'!$B$3:$B$37,MATCH($C$15,'National Values'!$A$3:$A$37,0)),0)),(IFERROR($D$11*INDEX('EU Values'!$B$3:$B$37,MATCH($C$11,'EU Values'!$A$3:$A$37,0)),0)+IFERROR($D$12*INDEX('EU Values'!$B$3:$B$37,MATCH($C$12,'EU Values'!$A$3:$A$37,0)),0)+IFERROR($D$13*INDEX('EU Values'!$B$3:$B$37,MATCH($C$13,'EU Values'!$A$3:$A$37,0)),0)+IFERROR($D$14*INDEX('EU Values'!$B$3:$B$37,MATCH($C$14,'EU Values'!$A$3:$A$37,0)),0)+IFERROR($D$15*INDEX('EU Values'!$B$3:$B$37,MATCH($C$15,'EU Values'!$A$3:$A$37,0)),0)))</f>
        <v>0</v>
      </c>
      <c r="E18" s="15" t="s">
        <v>15</v>
      </c>
      <c r="F18" s="7">
        <f>IF($C$5="National values",IFERROR($F$11*INDEX('National Values'!$B$3:$B$37,MATCH($E$11,'National Values'!$A$3:$A$37,0)),0)+IFERROR($F$12*INDEX('National Values'!$B$3:$B$37,MATCH($E$12,'National Values'!$A$3:$A$37,0)),0)+IFERROR($F$13*INDEX('National Values'!$B$3:$B$37,MATCH($E$13,'National Values'!$A$3:$A$37,0)),0)+IFERROR($F$14*INDEX('National Values'!$B$3:$B$37,MATCH($E$14,'National Values'!$A$3:$A$37,0)),0)+IFERROR($F$15*INDEX('National Values'!$B$3:$B$37,MATCH($E$15,'National Values'!$A$3:$A$37,0)),0),IFERROR($F$11*INDEX('EU Values'!$B$3:$B$37,MATCH($E$11,'EU Values'!$A$3:$A$37,0)),0)+IFERROR($F$12*INDEX('EU Values'!$B$3:$B$37,MATCH($E$12,'EU Values'!$A$3:$A$37,0)),0)+IFERROR($F$13*INDEX('EU Values'!$B$3:$B$37,MATCH($E$13,'EU Values'!$A$3:$A$37,0)),0)+IFERROR($F$14*INDEX('EU Values'!$B$3:$B$37,MATCH($E$14,'EU Values'!$A$3:$A$37,0)),0)+IFERROR($F$15*INDEX('EU Values'!$B$3:$B$37,MATCH($E$15,'EU Values'!$A$3:$A$37,0)),0))</f>
        <v>0</v>
      </c>
      <c r="G18" s="2"/>
      <c r="H18" s="59" t="s">
        <v>16</v>
      </c>
      <c r="I18" s="60"/>
      <c r="J18" s="60"/>
      <c r="K18" s="60"/>
      <c r="L18" s="60"/>
      <c r="M18" s="60"/>
      <c r="N18" s="61"/>
      <c r="O18" s="5"/>
    </row>
    <row r="19" spans="1:15" x14ac:dyDescent="0.3">
      <c r="A19" s="2"/>
      <c r="B19" s="17"/>
      <c r="C19" s="2"/>
      <c r="D19" s="5"/>
      <c r="E19" s="2"/>
      <c r="F19" s="2"/>
      <c r="G19" s="6"/>
      <c r="H19" s="6"/>
      <c r="I19" s="6"/>
      <c r="J19" s="6"/>
      <c r="K19" s="6"/>
      <c r="L19" s="6"/>
      <c r="M19" s="6"/>
      <c r="N19" s="6"/>
      <c r="O19" s="6"/>
    </row>
    <row r="20" spans="1:15" x14ac:dyDescent="0.3">
      <c r="A20" s="2"/>
      <c r="B20" s="17"/>
      <c r="C20" s="37" t="s">
        <v>77</v>
      </c>
      <c r="D20" s="37" t="s">
        <v>17</v>
      </c>
      <c r="E20" s="37" t="s">
        <v>18</v>
      </c>
      <c r="F20" s="37" t="s">
        <v>17</v>
      </c>
      <c r="G20" s="2"/>
      <c r="H20" s="26" t="s">
        <v>6</v>
      </c>
      <c r="I20" s="26"/>
      <c r="J20" s="26"/>
      <c r="K20" s="26"/>
      <c r="L20" s="26"/>
      <c r="M20" s="26"/>
      <c r="N20" s="26"/>
      <c r="O20" s="3"/>
    </row>
    <row r="21" spans="1:15" x14ac:dyDescent="0.3">
      <c r="A21" s="2"/>
      <c r="B21" s="18" t="s">
        <v>83</v>
      </c>
      <c r="C21" s="22"/>
      <c r="D21" s="8" t="s">
        <v>22</v>
      </c>
      <c r="E21" s="44">
        <f>IFERROR(INDEX('EU Values'!$C$40:$C$45,MATCH(C6,'EU Values'!$A$40:$A$45,0)),0)</f>
        <v>5625000</v>
      </c>
      <c r="F21" s="8" t="s">
        <v>22</v>
      </c>
      <c r="G21" s="2"/>
      <c r="H21" s="51" t="s">
        <v>78</v>
      </c>
      <c r="I21" s="52"/>
      <c r="J21" s="52"/>
      <c r="K21" s="52"/>
      <c r="L21" s="52"/>
      <c r="M21" s="52"/>
      <c r="N21" s="53"/>
      <c r="O21" s="5"/>
    </row>
    <row r="22" spans="1:15" x14ac:dyDescent="0.3">
      <c r="A22" s="2"/>
      <c r="B22" s="15" t="s">
        <v>84</v>
      </c>
      <c r="C22" s="22"/>
      <c r="D22" s="8" t="s">
        <v>19</v>
      </c>
      <c r="E22" s="24">
        <f>IFERROR(INDEX('EU Values'!$D$40:$D$45,MATCH(C6,'EU Values'!$A$40:$A$45,0)),0)</f>
        <v>1.55</v>
      </c>
      <c r="F22" s="8" t="s">
        <v>19</v>
      </c>
      <c r="G22" s="2"/>
      <c r="H22" s="51" t="s">
        <v>79</v>
      </c>
      <c r="I22" s="52"/>
      <c r="J22" s="52"/>
      <c r="K22" s="52"/>
      <c r="L22" s="52"/>
      <c r="M22" s="52"/>
      <c r="N22" s="53"/>
      <c r="O22" s="5"/>
    </row>
    <row r="23" spans="1:15" x14ac:dyDescent="0.3">
      <c r="A23" s="2"/>
      <c r="B23" s="15" t="s">
        <v>85</v>
      </c>
      <c r="C23" s="48"/>
      <c r="D23" s="8" t="s">
        <v>81</v>
      </c>
      <c r="E23" s="46">
        <f>IFERROR(INDEX('EU Values'!$D$53:$D$66,MATCH(C7,'EU Values'!$A$53:$A$66,0)),0)</f>
        <v>0.65</v>
      </c>
      <c r="F23" s="8" t="s">
        <v>81</v>
      </c>
      <c r="G23" s="2"/>
      <c r="H23" s="51" t="s">
        <v>80</v>
      </c>
      <c r="I23" s="52"/>
      <c r="J23" s="52"/>
      <c r="K23" s="52"/>
      <c r="L23" s="52"/>
      <c r="M23" s="52"/>
      <c r="N23" s="53"/>
      <c r="O23" s="5"/>
    </row>
    <row r="24" spans="1:15" x14ac:dyDescent="0.3">
      <c r="A24" s="2"/>
      <c r="B24" s="15" t="s">
        <v>86</v>
      </c>
      <c r="C24" s="23"/>
      <c r="D24" s="8" t="s">
        <v>81</v>
      </c>
      <c r="E24" s="46">
        <f>IFERROR(INDEX('EU Values'!$B$53:$B$66,MATCH(C7,'EU Values'!$A$53:$A$66,0)),0)</f>
        <v>0.2</v>
      </c>
      <c r="F24" s="8" t="s">
        <v>81</v>
      </c>
      <c r="G24" s="2"/>
      <c r="H24" s="62" t="s">
        <v>82</v>
      </c>
      <c r="I24" s="63"/>
      <c r="J24" s="63"/>
      <c r="K24" s="63"/>
      <c r="L24" s="63"/>
      <c r="M24" s="63"/>
      <c r="N24" s="64"/>
      <c r="O24" s="5"/>
    </row>
    <row r="25" spans="1:15" x14ac:dyDescent="0.3">
      <c r="A25" s="2"/>
      <c r="B25" s="2"/>
      <c r="C25" s="2"/>
      <c r="D25" s="2"/>
      <c r="E25" s="2"/>
      <c r="F25" s="2"/>
      <c r="G25" s="2"/>
      <c r="H25" s="2"/>
      <c r="I25" s="2"/>
      <c r="J25" s="2"/>
      <c r="K25" s="2"/>
      <c r="L25" s="2"/>
      <c r="M25" s="2"/>
      <c r="N25" s="2"/>
      <c r="O25" s="2"/>
    </row>
    <row r="26" spans="1:15" ht="19.5" x14ac:dyDescent="0.3">
      <c r="A26" s="2"/>
      <c r="B26" s="57" t="s">
        <v>20</v>
      </c>
      <c r="C26" s="57"/>
      <c r="D26" s="57"/>
      <c r="E26" s="57"/>
      <c r="F26" s="57"/>
      <c r="G26" s="57"/>
      <c r="H26" s="1"/>
      <c r="I26" s="1"/>
      <c r="J26" s="1"/>
      <c r="K26" s="1"/>
      <c r="L26" s="1"/>
      <c r="M26" s="1"/>
      <c r="N26" s="1"/>
      <c r="O26" s="1"/>
    </row>
    <row r="27" spans="1:15" x14ac:dyDescent="0.3">
      <c r="A27" s="2"/>
      <c r="B27" s="2"/>
      <c r="C27" s="2"/>
      <c r="D27" s="5"/>
      <c r="E27" s="2"/>
      <c r="F27" s="2"/>
      <c r="G27" s="6"/>
      <c r="H27" s="6"/>
      <c r="I27" s="6"/>
      <c r="J27" s="6"/>
      <c r="K27" s="6"/>
      <c r="L27" s="6"/>
      <c r="M27" s="6"/>
      <c r="N27" s="6"/>
      <c r="O27" s="6"/>
    </row>
    <row r="28" spans="1:15" x14ac:dyDescent="0.3">
      <c r="A28" s="2"/>
      <c r="B28" s="2"/>
      <c r="C28" s="2"/>
      <c r="D28" s="5"/>
      <c r="E28" s="2"/>
      <c r="F28" s="2"/>
      <c r="G28" s="6"/>
      <c r="H28" s="6"/>
      <c r="I28" s="6"/>
      <c r="J28" s="6"/>
      <c r="K28" s="6"/>
      <c r="L28" s="6"/>
      <c r="M28" s="6"/>
      <c r="N28" s="6"/>
      <c r="O28" s="6"/>
    </row>
    <row r="29" spans="1:15" ht="16.5" x14ac:dyDescent="0.3">
      <c r="A29" s="2"/>
      <c r="B29" s="54" t="s">
        <v>70</v>
      </c>
      <c r="C29" s="54"/>
      <c r="D29" s="54"/>
      <c r="E29" s="54"/>
      <c r="F29" s="54"/>
      <c r="G29" s="54"/>
      <c r="H29" s="6"/>
      <c r="I29" s="6"/>
      <c r="J29" s="6"/>
      <c r="K29" s="6"/>
      <c r="L29" s="6"/>
      <c r="M29" s="6"/>
      <c r="N29" s="6"/>
      <c r="O29" s="6"/>
    </row>
    <row r="30" spans="1:15" x14ac:dyDescent="0.3">
      <c r="A30" s="2"/>
      <c r="B30" s="2"/>
      <c r="C30" s="2"/>
      <c r="D30" s="5"/>
      <c r="E30" s="2"/>
      <c r="F30" s="2"/>
      <c r="G30" s="6"/>
      <c r="H30" s="6"/>
      <c r="I30" s="6"/>
      <c r="J30" s="6"/>
      <c r="K30" s="6"/>
      <c r="L30" s="6"/>
      <c r="M30" s="6"/>
      <c r="N30" s="6"/>
      <c r="O30" s="6"/>
    </row>
    <row r="31" spans="1:15" x14ac:dyDescent="0.3">
      <c r="A31" s="2"/>
      <c r="B31" s="2"/>
      <c r="C31" s="2"/>
      <c r="D31" s="5"/>
      <c r="E31" s="2"/>
      <c r="F31" s="2"/>
      <c r="G31" s="6"/>
      <c r="H31" s="6"/>
      <c r="I31" s="6"/>
      <c r="J31" s="6"/>
      <c r="K31" s="6"/>
      <c r="L31" s="6"/>
      <c r="M31" s="6"/>
      <c r="N31" s="6"/>
      <c r="O31" s="6"/>
    </row>
    <row r="32" spans="1:15" ht="16.5" x14ac:dyDescent="0.3">
      <c r="A32" s="2"/>
      <c r="B32" s="54" t="s">
        <v>71</v>
      </c>
      <c r="C32" s="54"/>
      <c r="D32" s="54"/>
      <c r="E32" s="54"/>
      <c r="F32" s="54"/>
      <c r="G32" s="54"/>
      <c r="H32" s="6"/>
      <c r="I32" s="6"/>
      <c r="J32" s="6"/>
      <c r="K32" s="6"/>
      <c r="L32" s="6"/>
      <c r="M32" s="6"/>
      <c r="N32" s="6"/>
      <c r="O32" s="6"/>
    </row>
    <row r="33" spans="1:15" x14ac:dyDescent="0.3">
      <c r="A33" s="2"/>
      <c r="B33" s="2"/>
      <c r="C33" s="2"/>
      <c r="D33" s="5"/>
      <c r="E33" s="2"/>
      <c r="F33" s="2"/>
      <c r="G33" s="6"/>
      <c r="H33" s="6"/>
      <c r="I33" s="6"/>
      <c r="J33" s="6"/>
      <c r="K33" s="6"/>
      <c r="L33" s="6"/>
      <c r="M33" s="6"/>
      <c r="N33" s="6"/>
      <c r="O33" s="6"/>
    </row>
    <row r="34" spans="1:15" x14ac:dyDescent="0.3">
      <c r="A34" s="2"/>
      <c r="B34" s="2"/>
      <c r="C34" s="2"/>
      <c r="D34" s="5"/>
      <c r="E34" s="2"/>
      <c r="F34" s="2"/>
      <c r="G34" s="6"/>
      <c r="H34" s="6"/>
      <c r="I34" s="6"/>
      <c r="J34" s="6"/>
      <c r="K34" s="6"/>
      <c r="L34" s="6"/>
      <c r="M34" s="6"/>
      <c r="N34" s="6"/>
    </row>
    <row r="35" spans="1:15" ht="16.5" x14ac:dyDescent="0.3">
      <c r="A35" s="2"/>
      <c r="B35" s="54" t="s">
        <v>72</v>
      </c>
      <c r="C35" s="54"/>
      <c r="D35" s="54"/>
      <c r="E35" s="54"/>
      <c r="F35" s="54"/>
      <c r="G35" s="54"/>
      <c r="H35" s="6"/>
      <c r="I35" s="6"/>
      <c r="J35" s="6"/>
      <c r="K35" s="6"/>
      <c r="L35" s="6"/>
      <c r="M35" s="27"/>
      <c r="N35" s="6"/>
      <c r="O35" s="6"/>
    </row>
    <row r="36" spans="1:15" x14ac:dyDescent="0.3">
      <c r="A36" s="2"/>
      <c r="B36" s="2"/>
      <c r="C36" s="2"/>
      <c r="D36" s="5"/>
      <c r="E36" s="2"/>
      <c r="F36" s="2"/>
      <c r="G36" s="6"/>
      <c r="H36" s="6"/>
      <c r="I36" s="6"/>
      <c r="J36" s="6"/>
      <c r="K36" s="6"/>
      <c r="L36" s="6"/>
      <c r="M36" s="6"/>
      <c r="N36" s="6"/>
    </row>
    <row r="37" spans="1:15" x14ac:dyDescent="0.3">
      <c r="A37" s="2"/>
      <c r="B37" s="2"/>
      <c r="C37" s="2"/>
      <c r="D37" s="5"/>
      <c r="E37" s="2"/>
      <c r="F37" s="2"/>
      <c r="G37" s="6"/>
      <c r="H37" s="6"/>
      <c r="I37" s="6"/>
      <c r="J37" s="6"/>
      <c r="K37" s="6"/>
      <c r="L37" s="6"/>
      <c r="M37" s="6"/>
      <c r="N37" s="6"/>
      <c r="O37" s="6"/>
    </row>
    <row r="38" spans="1:15" ht="18" x14ac:dyDescent="0.3">
      <c r="A38" s="2"/>
      <c r="B38" s="54" t="s">
        <v>21</v>
      </c>
      <c r="C38" s="54"/>
      <c r="D38" s="54"/>
      <c r="E38" s="54"/>
      <c r="F38" s="54"/>
      <c r="G38" s="54"/>
      <c r="H38" s="6"/>
      <c r="I38" s="6"/>
      <c r="J38" s="6"/>
      <c r="K38" s="6"/>
      <c r="L38" s="6"/>
      <c r="M38" s="27"/>
      <c r="N38" s="6"/>
      <c r="O38" s="6"/>
    </row>
    <row r="39" spans="1:15" x14ac:dyDescent="0.3">
      <c r="A39" s="2"/>
      <c r="B39" s="2"/>
      <c r="C39" s="2"/>
      <c r="D39" s="5"/>
      <c r="E39" s="2"/>
      <c r="F39" s="2"/>
      <c r="G39" s="6"/>
      <c r="H39" s="6"/>
      <c r="I39" s="6"/>
      <c r="J39" s="6"/>
      <c r="K39" s="6"/>
      <c r="L39" s="6"/>
      <c r="M39" s="6"/>
      <c r="N39" s="6"/>
      <c r="O39" s="6"/>
    </row>
    <row r="40" spans="1:15" x14ac:dyDescent="0.3">
      <c r="A40" s="2"/>
      <c r="B40" s="2"/>
      <c r="C40" s="2"/>
      <c r="D40" s="5"/>
      <c r="E40" s="47"/>
      <c r="F40" s="2"/>
      <c r="G40" s="6"/>
      <c r="H40" s="6"/>
      <c r="I40" s="6"/>
      <c r="J40" s="6"/>
      <c r="K40" s="6"/>
      <c r="L40" s="6"/>
      <c r="M40" s="6"/>
      <c r="N40" s="6"/>
      <c r="O40" s="6"/>
    </row>
    <row r="41" spans="1:15" ht="19.5" x14ac:dyDescent="0.3">
      <c r="A41" s="2"/>
      <c r="B41" s="57" t="s">
        <v>137</v>
      </c>
      <c r="C41" s="57"/>
      <c r="D41" s="57"/>
      <c r="E41" s="57"/>
      <c r="F41" s="57"/>
      <c r="G41" s="57"/>
      <c r="H41" s="6"/>
      <c r="I41" s="6"/>
      <c r="J41" s="6"/>
      <c r="K41" s="6"/>
      <c r="L41" s="6"/>
      <c r="M41" s="6"/>
      <c r="N41" s="6"/>
      <c r="O41" s="6"/>
    </row>
    <row r="42" spans="1:15" x14ac:dyDescent="0.3">
      <c r="A42" s="2"/>
      <c r="B42" s="2"/>
      <c r="C42" s="2"/>
      <c r="D42" s="5"/>
      <c r="E42" s="2"/>
      <c r="F42" s="2"/>
      <c r="G42" s="6"/>
      <c r="H42" s="6"/>
      <c r="I42" s="6"/>
      <c r="J42" s="6"/>
      <c r="K42" s="6"/>
      <c r="L42" s="6"/>
      <c r="M42" s="6"/>
      <c r="N42" s="6"/>
      <c r="O42" s="6"/>
    </row>
    <row r="43" spans="1:15" x14ac:dyDescent="0.3">
      <c r="A43" s="2"/>
      <c r="B43" s="2"/>
      <c r="C43" s="37" t="s">
        <v>77</v>
      </c>
      <c r="D43" s="37" t="s">
        <v>17</v>
      </c>
      <c r="E43" s="37" t="s">
        <v>18</v>
      </c>
      <c r="F43" s="37" t="s">
        <v>17</v>
      </c>
      <c r="G43" s="6"/>
      <c r="H43" s="26" t="s">
        <v>6</v>
      </c>
      <c r="I43" s="26"/>
      <c r="J43" s="26"/>
      <c r="K43" s="26"/>
      <c r="L43" s="26"/>
      <c r="M43" s="26"/>
      <c r="N43" s="26"/>
      <c r="O43" s="6"/>
    </row>
    <row r="44" spans="1:15" x14ac:dyDescent="0.3">
      <c r="A44" s="2"/>
      <c r="B44" s="4" t="s">
        <v>73</v>
      </c>
      <c r="C44" s="49" t="str">
        <f>IFERROR(C21*C23*C24/C22, "insufficient data")</f>
        <v>insufficient data</v>
      </c>
      <c r="D44" s="29" t="s">
        <v>22</v>
      </c>
      <c r="E44" s="33">
        <f>IFERROR(E21*E23*E24/E22, "insufficient data")</f>
        <v>471774.19354838709</v>
      </c>
      <c r="F44" s="29" t="s">
        <v>22</v>
      </c>
      <c r="G44" s="2"/>
      <c r="H44" s="51" t="s">
        <v>115</v>
      </c>
      <c r="I44" s="52"/>
      <c r="J44" s="52"/>
      <c r="K44" s="52"/>
      <c r="L44" s="52"/>
      <c r="M44" s="52"/>
      <c r="N44" s="53"/>
      <c r="O44" s="6"/>
    </row>
    <row r="45" spans="1:15" x14ac:dyDescent="0.3">
      <c r="A45" s="2"/>
      <c r="B45" s="4" t="s">
        <v>74</v>
      </c>
      <c r="C45" s="49" t="str">
        <f>IFERROR(C21*C23*C24/C22, "insufficient data")</f>
        <v>insufficient data</v>
      </c>
      <c r="D45" s="29" t="s">
        <v>22</v>
      </c>
      <c r="E45" s="33">
        <f>IFERROR(E21*E23*E24/E22, "insufficient data")</f>
        <v>471774.19354838709</v>
      </c>
      <c r="F45" s="29" t="s">
        <v>22</v>
      </c>
      <c r="G45" s="2"/>
      <c r="H45" s="51" t="s">
        <v>116</v>
      </c>
      <c r="I45" s="52"/>
      <c r="J45" s="52"/>
      <c r="K45" s="52"/>
      <c r="L45" s="52"/>
      <c r="M45" s="52"/>
      <c r="N45" s="53"/>
      <c r="O45" s="6"/>
    </row>
    <row r="46" spans="1:15" x14ac:dyDescent="0.3">
      <c r="A46" s="2"/>
      <c r="B46" s="4" t="s">
        <v>75</v>
      </c>
      <c r="C46" s="49" t="str">
        <f>IFERROR(C45*F17, "insufficient data")</f>
        <v>insufficient data</v>
      </c>
      <c r="D46" s="29" t="s">
        <v>22</v>
      </c>
      <c r="E46" s="33">
        <f>IFERROR(E45*F17, "insufficient data")</f>
        <v>0</v>
      </c>
      <c r="F46" s="29" t="s">
        <v>22</v>
      </c>
      <c r="G46" s="2"/>
      <c r="H46" s="51" t="s">
        <v>117</v>
      </c>
      <c r="I46" s="52"/>
      <c r="J46" s="52"/>
      <c r="K46" s="52"/>
      <c r="L46" s="52"/>
      <c r="M46" s="52"/>
      <c r="N46" s="53"/>
      <c r="O46" s="6"/>
    </row>
    <row r="47" spans="1:15" x14ac:dyDescent="0.3">
      <c r="A47" s="2"/>
      <c r="B47" s="4" t="s">
        <v>23</v>
      </c>
      <c r="C47" s="50" t="str">
        <f>IFERROR(C45*F18/1000000, "insufficient data")</f>
        <v>insufficient data</v>
      </c>
      <c r="D47" s="29" t="s">
        <v>24</v>
      </c>
      <c r="E47" s="50">
        <f>IFERROR(E45*F18/1000000, "insufficient data")</f>
        <v>0</v>
      </c>
      <c r="F47" s="29" t="s">
        <v>24</v>
      </c>
      <c r="G47" s="2"/>
      <c r="H47" s="51" t="s">
        <v>25</v>
      </c>
      <c r="I47" s="52"/>
      <c r="J47" s="52"/>
      <c r="K47" s="52"/>
      <c r="L47" s="52"/>
      <c r="M47" s="52"/>
      <c r="N47" s="53"/>
      <c r="O47" s="6"/>
    </row>
    <row r="48" spans="1:15" x14ac:dyDescent="0.3">
      <c r="A48" s="2"/>
      <c r="B48" s="2"/>
      <c r="C48" s="2"/>
      <c r="D48" s="5"/>
      <c r="E48" s="2"/>
      <c r="F48" s="2"/>
      <c r="G48" s="6"/>
      <c r="H48" s="6"/>
      <c r="I48" s="6"/>
      <c r="J48" s="6"/>
      <c r="K48" s="6"/>
      <c r="L48" s="6"/>
      <c r="M48" s="6"/>
      <c r="N48" s="6"/>
      <c r="O48" s="6"/>
    </row>
    <row r="49" spans="1:15" ht="19.5" x14ac:dyDescent="0.3">
      <c r="A49" s="2"/>
      <c r="B49" s="57" t="s">
        <v>26</v>
      </c>
      <c r="C49" s="57"/>
      <c r="D49" s="57"/>
      <c r="E49" s="57"/>
      <c r="F49" s="57"/>
      <c r="G49" s="57"/>
      <c r="H49" s="6"/>
      <c r="I49" s="6"/>
      <c r="J49" s="6"/>
      <c r="K49" s="6"/>
      <c r="L49" s="6"/>
      <c r="M49" s="6"/>
      <c r="N49" s="6"/>
      <c r="O49" s="6"/>
    </row>
    <row r="50" spans="1:15" x14ac:dyDescent="0.3">
      <c r="A50" s="2"/>
      <c r="B50" s="2"/>
      <c r="C50" s="2"/>
      <c r="D50" s="2"/>
      <c r="E50" s="2"/>
      <c r="F50" s="2"/>
      <c r="G50" s="2"/>
      <c r="H50" s="2"/>
      <c r="I50" s="2"/>
      <c r="J50" s="2"/>
      <c r="K50" s="2"/>
      <c r="L50" s="2"/>
      <c r="M50" s="2"/>
      <c r="N50" s="2"/>
      <c r="O50" s="2"/>
    </row>
    <row r="51" spans="1:15" x14ac:dyDescent="0.3">
      <c r="A51" s="2"/>
      <c r="B51" s="2"/>
      <c r="C51" s="65" t="s">
        <v>125</v>
      </c>
      <c r="D51" s="65"/>
      <c r="E51" s="68" t="s">
        <v>27</v>
      </c>
      <c r="F51" s="69"/>
      <c r="G51" s="2"/>
      <c r="H51" s="26" t="s">
        <v>6</v>
      </c>
      <c r="I51" s="26"/>
      <c r="J51" s="26"/>
      <c r="K51" s="26"/>
      <c r="L51" s="26"/>
      <c r="M51" s="26"/>
      <c r="N51" s="26"/>
      <c r="O51" s="2"/>
    </row>
    <row r="52" spans="1:15" x14ac:dyDescent="0.3">
      <c r="A52" s="2"/>
      <c r="B52" s="2"/>
      <c r="C52" s="66" t="s">
        <v>89</v>
      </c>
      <c r="D52" s="67" t="s">
        <v>89</v>
      </c>
      <c r="E52" s="70" t="s">
        <v>118</v>
      </c>
      <c r="F52" s="71"/>
      <c r="G52" s="2"/>
      <c r="H52" s="51" t="s">
        <v>127</v>
      </c>
      <c r="I52" s="52"/>
      <c r="J52" s="52"/>
      <c r="K52" s="52"/>
      <c r="L52" s="52"/>
      <c r="M52" s="52"/>
      <c r="N52" s="53"/>
      <c r="O52" s="2"/>
    </row>
    <row r="53" spans="1:15" x14ac:dyDescent="0.3">
      <c r="A53" s="2"/>
      <c r="B53" s="2"/>
      <c r="C53" s="66" t="s">
        <v>97</v>
      </c>
      <c r="D53" s="67" t="s">
        <v>97</v>
      </c>
      <c r="E53" s="70" t="s">
        <v>120</v>
      </c>
      <c r="F53" s="71"/>
      <c r="G53" s="2"/>
      <c r="H53" s="51" t="s">
        <v>128</v>
      </c>
      <c r="I53" s="52"/>
      <c r="J53" s="52"/>
      <c r="K53" s="52"/>
      <c r="L53" s="52"/>
      <c r="M53" s="52"/>
      <c r="N53" s="53"/>
      <c r="O53" s="2"/>
    </row>
    <row r="54" spans="1:15" x14ac:dyDescent="0.3">
      <c r="A54" s="2"/>
      <c r="B54" s="2"/>
      <c r="C54" s="66" t="s">
        <v>122</v>
      </c>
      <c r="D54" s="67" t="s">
        <v>122</v>
      </c>
      <c r="E54" s="70" t="s">
        <v>123</v>
      </c>
      <c r="F54" s="71"/>
      <c r="G54" s="2"/>
      <c r="H54" s="51" t="s">
        <v>129</v>
      </c>
      <c r="I54" s="52"/>
      <c r="J54" s="52"/>
      <c r="K54" s="52"/>
      <c r="L54" s="52"/>
      <c r="M54" s="52"/>
      <c r="N54" s="53"/>
      <c r="O54" s="2"/>
    </row>
    <row r="55" spans="1:15" x14ac:dyDescent="0.3">
      <c r="A55" s="2"/>
      <c r="B55" s="2"/>
      <c r="C55" s="65" t="s">
        <v>126</v>
      </c>
      <c r="D55" s="65"/>
      <c r="E55" s="68" t="s">
        <v>28</v>
      </c>
      <c r="F55" s="69"/>
      <c r="G55" s="2"/>
      <c r="H55" s="2"/>
      <c r="I55" s="2"/>
      <c r="J55" s="2"/>
      <c r="K55" s="2"/>
      <c r="L55" s="2"/>
      <c r="M55" s="2"/>
      <c r="N55" s="2"/>
      <c r="O55" s="2"/>
    </row>
    <row r="56" spans="1:15" x14ac:dyDescent="0.3">
      <c r="A56" s="2"/>
      <c r="B56" s="2"/>
      <c r="C56" s="66" t="s">
        <v>89</v>
      </c>
      <c r="D56" s="67" t="s">
        <v>89</v>
      </c>
      <c r="E56" s="72" t="s">
        <v>119</v>
      </c>
      <c r="F56" s="72"/>
      <c r="G56" s="2"/>
      <c r="H56" s="51" t="s">
        <v>130</v>
      </c>
      <c r="I56" s="52"/>
      <c r="J56" s="52"/>
      <c r="K56" s="52"/>
      <c r="L56" s="52"/>
      <c r="M56" s="52"/>
      <c r="N56" s="53"/>
      <c r="O56" s="2"/>
    </row>
    <row r="57" spans="1:15" x14ac:dyDescent="0.3">
      <c r="A57" s="2"/>
      <c r="B57" s="2"/>
      <c r="C57" s="66" t="s">
        <v>97</v>
      </c>
      <c r="D57" s="67" t="s">
        <v>97</v>
      </c>
      <c r="E57" s="72" t="s">
        <v>121</v>
      </c>
      <c r="F57" s="72"/>
      <c r="G57" s="2"/>
      <c r="H57" s="51" t="s">
        <v>131</v>
      </c>
      <c r="I57" s="52"/>
      <c r="J57" s="52"/>
      <c r="K57" s="52"/>
      <c r="L57" s="52"/>
      <c r="M57" s="52"/>
      <c r="N57" s="53"/>
      <c r="O57" s="2"/>
    </row>
    <row r="58" spans="1:15" x14ac:dyDescent="0.3">
      <c r="A58" s="2"/>
      <c r="B58" s="2"/>
      <c r="C58" s="66" t="s">
        <v>122</v>
      </c>
      <c r="D58" s="67" t="s">
        <v>122</v>
      </c>
      <c r="E58" s="72" t="s">
        <v>124</v>
      </c>
      <c r="F58" s="72"/>
      <c r="G58" s="2"/>
      <c r="H58" s="51" t="s">
        <v>132</v>
      </c>
      <c r="I58" s="52"/>
      <c r="J58" s="52"/>
      <c r="K58" s="52"/>
      <c r="L58" s="52"/>
      <c r="M58" s="52"/>
      <c r="N58" s="53"/>
      <c r="O58" s="2"/>
    </row>
    <row r="59" spans="1:15" x14ac:dyDescent="0.3">
      <c r="A59" s="2"/>
      <c r="B59" s="2"/>
      <c r="C59" s="65" t="s">
        <v>29</v>
      </c>
      <c r="D59" s="65"/>
      <c r="E59" s="68" t="s">
        <v>30</v>
      </c>
      <c r="F59" s="69"/>
      <c r="G59" s="2"/>
      <c r="H59" s="2"/>
      <c r="I59" s="2"/>
      <c r="J59" s="2"/>
      <c r="K59" s="2"/>
      <c r="L59" s="2"/>
      <c r="M59" s="2"/>
      <c r="N59" s="2"/>
      <c r="O59" s="2"/>
    </row>
    <row r="60" spans="1:15" ht="16.5" x14ac:dyDescent="0.3">
      <c r="A60" s="2"/>
      <c r="B60" s="2"/>
      <c r="C60" s="66" t="s">
        <v>99</v>
      </c>
      <c r="D60" s="67"/>
      <c r="E60" s="72">
        <v>6</v>
      </c>
      <c r="F60" s="72"/>
      <c r="G60" s="2"/>
      <c r="H60" s="51" t="s">
        <v>133</v>
      </c>
      <c r="I60" s="52"/>
      <c r="J60" s="52"/>
      <c r="K60" s="52"/>
      <c r="L60" s="52"/>
      <c r="M60" s="52"/>
      <c r="N60" s="53"/>
      <c r="O60" s="2"/>
    </row>
    <row r="61" spans="1:15" ht="16.5" x14ac:dyDescent="0.3">
      <c r="A61" s="2"/>
      <c r="B61" s="2"/>
      <c r="C61" s="66" t="s">
        <v>100</v>
      </c>
      <c r="D61" s="67"/>
      <c r="E61" s="72">
        <v>3</v>
      </c>
      <c r="F61" s="72"/>
      <c r="G61" s="2"/>
      <c r="H61" s="51" t="s">
        <v>133</v>
      </c>
      <c r="I61" s="52"/>
      <c r="J61" s="52"/>
      <c r="K61" s="52"/>
      <c r="L61" s="52"/>
      <c r="M61" s="52"/>
      <c r="N61" s="53"/>
      <c r="O61" s="2"/>
    </row>
    <row r="62" spans="1:15" ht="16.5" x14ac:dyDescent="0.3">
      <c r="C62" s="66" t="s">
        <v>101</v>
      </c>
      <c r="D62" s="67"/>
      <c r="E62" s="72">
        <v>5</v>
      </c>
      <c r="F62" s="72"/>
      <c r="H62" s="51" t="s">
        <v>133</v>
      </c>
      <c r="I62" s="52"/>
      <c r="J62" s="52"/>
      <c r="K62" s="52"/>
      <c r="L62" s="52"/>
      <c r="M62" s="52"/>
      <c r="N62" s="53"/>
    </row>
    <row r="63" spans="1:15" ht="16.5" x14ac:dyDescent="0.3">
      <c r="C63" s="66" t="s">
        <v>102</v>
      </c>
      <c r="D63" s="67"/>
      <c r="E63" s="72">
        <v>4</v>
      </c>
      <c r="F63" s="72"/>
      <c r="H63" s="51" t="s">
        <v>133</v>
      </c>
      <c r="I63" s="52"/>
      <c r="J63" s="52"/>
      <c r="K63" s="52"/>
      <c r="L63" s="52"/>
      <c r="M63" s="52"/>
      <c r="N63" s="53"/>
    </row>
    <row r="64" spans="1:15" ht="16.5" x14ac:dyDescent="0.3">
      <c r="C64" s="66" t="s">
        <v>103</v>
      </c>
      <c r="D64" s="67"/>
      <c r="E64" s="72">
        <v>4</v>
      </c>
      <c r="F64" s="72"/>
      <c r="H64" s="51" t="s">
        <v>133</v>
      </c>
      <c r="I64" s="52"/>
      <c r="J64" s="52"/>
      <c r="K64" s="52"/>
      <c r="L64" s="52"/>
      <c r="M64" s="52"/>
      <c r="N64" s="53"/>
    </row>
    <row r="65" spans="3:14" ht="16.5" x14ac:dyDescent="0.3">
      <c r="C65" s="66" t="s">
        <v>104</v>
      </c>
      <c r="D65" s="67"/>
      <c r="E65" s="72">
        <v>5</v>
      </c>
      <c r="F65" s="72"/>
      <c r="H65" s="51" t="s">
        <v>133</v>
      </c>
      <c r="I65" s="52"/>
      <c r="J65" s="52"/>
      <c r="K65" s="52"/>
      <c r="L65" s="52"/>
      <c r="M65" s="52"/>
      <c r="N65" s="53"/>
    </row>
    <row r="66" spans="3:14" ht="15.95" customHeight="1" x14ac:dyDescent="0.3">
      <c r="C66" s="66" t="s">
        <v>105</v>
      </c>
      <c r="D66" s="67"/>
      <c r="E66" s="72">
        <v>2</v>
      </c>
      <c r="F66" s="72"/>
      <c r="H66" s="51" t="s">
        <v>133</v>
      </c>
      <c r="I66" s="52"/>
      <c r="J66" s="52"/>
      <c r="K66" s="52"/>
      <c r="L66" s="52"/>
      <c r="M66" s="52"/>
      <c r="N66" s="53"/>
    </row>
    <row r="67" spans="3:14" ht="15.95" customHeight="1" x14ac:dyDescent="0.3">
      <c r="C67" s="66" t="s">
        <v>106</v>
      </c>
      <c r="D67" s="67"/>
      <c r="E67" s="72">
        <v>4</v>
      </c>
      <c r="F67" s="72"/>
      <c r="H67" s="51" t="s">
        <v>133</v>
      </c>
      <c r="I67" s="52"/>
      <c r="J67" s="52"/>
      <c r="K67" s="52"/>
      <c r="L67" s="52"/>
      <c r="M67" s="52"/>
      <c r="N67" s="53"/>
    </row>
    <row r="68" spans="3:14" ht="15.95" customHeight="1" x14ac:dyDescent="0.3">
      <c r="C68" s="66" t="s">
        <v>107</v>
      </c>
      <c r="D68" s="67"/>
      <c r="E68" s="72">
        <v>5</v>
      </c>
      <c r="F68" s="72"/>
      <c r="H68" s="51" t="s">
        <v>133</v>
      </c>
      <c r="I68" s="52"/>
      <c r="J68" s="52"/>
      <c r="K68" s="52"/>
      <c r="L68" s="52"/>
      <c r="M68" s="52"/>
      <c r="N68" s="53"/>
    </row>
    <row r="69" spans="3:14" ht="16.5" x14ac:dyDescent="0.3">
      <c r="C69" s="66" t="s">
        <v>108</v>
      </c>
      <c r="D69" s="67"/>
      <c r="E69" s="72">
        <v>5</v>
      </c>
      <c r="F69" s="72"/>
      <c r="H69" s="51" t="s">
        <v>133</v>
      </c>
      <c r="I69" s="52"/>
      <c r="J69" s="52"/>
      <c r="K69" s="52"/>
      <c r="L69" s="52"/>
      <c r="M69" s="52"/>
      <c r="N69" s="53"/>
    </row>
    <row r="70" spans="3:14" ht="15.95" customHeight="1" x14ac:dyDescent="0.3">
      <c r="C70" s="66" t="s">
        <v>109</v>
      </c>
      <c r="D70" s="67"/>
      <c r="E70" s="72">
        <v>4</v>
      </c>
      <c r="F70" s="72"/>
      <c r="H70" s="51" t="s">
        <v>133</v>
      </c>
      <c r="I70" s="52"/>
      <c r="J70" s="52"/>
      <c r="K70" s="52"/>
      <c r="L70" s="52"/>
      <c r="M70" s="52"/>
      <c r="N70" s="53"/>
    </row>
    <row r="71" spans="3:14" ht="15.95" customHeight="1" x14ac:dyDescent="0.3">
      <c r="C71" s="66" t="s">
        <v>110</v>
      </c>
      <c r="D71" s="67"/>
      <c r="E71" s="72">
        <v>5</v>
      </c>
      <c r="F71" s="72"/>
      <c r="H71" s="51" t="s">
        <v>133</v>
      </c>
      <c r="I71" s="52"/>
      <c r="J71" s="52"/>
      <c r="K71" s="52"/>
      <c r="L71" s="52"/>
      <c r="M71" s="52"/>
      <c r="N71" s="53"/>
    </row>
    <row r="72" spans="3:14" ht="16.5" x14ac:dyDescent="0.3">
      <c r="C72" s="66" t="s">
        <v>111</v>
      </c>
      <c r="D72" s="67"/>
      <c r="E72" s="72">
        <v>4</v>
      </c>
      <c r="F72" s="72"/>
      <c r="H72" s="51" t="s">
        <v>133</v>
      </c>
      <c r="I72" s="52"/>
      <c r="J72" s="52"/>
      <c r="K72" s="52"/>
      <c r="L72" s="52"/>
      <c r="M72" s="52"/>
      <c r="N72" s="53"/>
    </row>
    <row r="73" spans="3:14" ht="16.5" x14ac:dyDescent="0.3">
      <c r="C73" s="66" t="s">
        <v>112</v>
      </c>
      <c r="D73" s="67"/>
      <c r="E73" s="72">
        <v>2</v>
      </c>
      <c r="F73" s="72"/>
      <c r="H73" s="51" t="s">
        <v>133</v>
      </c>
      <c r="I73" s="52"/>
      <c r="J73" s="52"/>
      <c r="K73" s="52"/>
      <c r="L73" s="52"/>
      <c r="M73" s="52"/>
      <c r="N73" s="53"/>
    </row>
  </sheetData>
  <mergeCells count="92">
    <mergeCell ref="C73:D73"/>
    <mergeCell ref="E73:F73"/>
    <mergeCell ref="H61:N61"/>
    <mergeCell ref="H62:N62"/>
    <mergeCell ref="H63:N63"/>
    <mergeCell ref="H64:N64"/>
    <mergeCell ref="H65:N65"/>
    <mergeCell ref="H66:N66"/>
    <mergeCell ref="H67:N67"/>
    <mergeCell ref="H68:N68"/>
    <mergeCell ref="H69:N69"/>
    <mergeCell ref="H70:N70"/>
    <mergeCell ref="H71:N71"/>
    <mergeCell ref="H72:N72"/>
    <mergeCell ref="H73:N73"/>
    <mergeCell ref="E70:F70"/>
    <mergeCell ref="C71:D71"/>
    <mergeCell ref="E71:F71"/>
    <mergeCell ref="C72:D72"/>
    <mergeCell ref="E72:F72"/>
    <mergeCell ref="C63:D63"/>
    <mergeCell ref="E63:F63"/>
    <mergeCell ref="C64:D64"/>
    <mergeCell ref="E64:F64"/>
    <mergeCell ref="C65:D65"/>
    <mergeCell ref="E65:F65"/>
    <mergeCell ref="C66:D66"/>
    <mergeCell ref="E66:F66"/>
    <mergeCell ref="C67:D67"/>
    <mergeCell ref="E67:F67"/>
    <mergeCell ref="C68:D68"/>
    <mergeCell ref="E68:F68"/>
    <mergeCell ref="C69:D69"/>
    <mergeCell ref="E69:F69"/>
    <mergeCell ref="C70:D70"/>
    <mergeCell ref="E60:F60"/>
    <mergeCell ref="H52:N52"/>
    <mergeCell ref="H53:N53"/>
    <mergeCell ref="H54:N54"/>
    <mergeCell ref="H56:N56"/>
    <mergeCell ref="H57:N57"/>
    <mergeCell ref="H58:N58"/>
    <mergeCell ref="H60:N60"/>
    <mergeCell ref="E61:F61"/>
    <mergeCell ref="E62:F62"/>
    <mergeCell ref="E59:F59"/>
    <mergeCell ref="C61:D61"/>
    <mergeCell ref="C62:D62"/>
    <mergeCell ref="C59:D59"/>
    <mergeCell ref="C60:D60"/>
    <mergeCell ref="E51:F51"/>
    <mergeCell ref="E52:F52"/>
    <mergeCell ref="E53:F53"/>
    <mergeCell ref="E54:F54"/>
    <mergeCell ref="E55:F55"/>
    <mergeCell ref="E56:F56"/>
    <mergeCell ref="E57:F57"/>
    <mergeCell ref="E58:F58"/>
    <mergeCell ref="C56:D56"/>
    <mergeCell ref="C57:D57"/>
    <mergeCell ref="C58:D58"/>
    <mergeCell ref="C55:D55"/>
    <mergeCell ref="B49:G49"/>
    <mergeCell ref="C51:D51"/>
    <mergeCell ref="C52:D52"/>
    <mergeCell ref="C53:D53"/>
    <mergeCell ref="C54:D54"/>
    <mergeCell ref="B26:G26"/>
    <mergeCell ref="B41:G41"/>
    <mergeCell ref="H45:N45"/>
    <mergeCell ref="H46:N46"/>
    <mergeCell ref="H22:N22"/>
    <mergeCell ref="H23:N23"/>
    <mergeCell ref="H24:N24"/>
    <mergeCell ref="B29:G29"/>
    <mergeCell ref="B32:G32"/>
    <mergeCell ref="H47:N47"/>
    <mergeCell ref="H44:N44"/>
    <mergeCell ref="B35:G35"/>
    <mergeCell ref="B38:G38"/>
    <mergeCell ref="B1:G1"/>
    <mergeCell ref="B2:N2"/>
    <mergeCell ref="B3:G3"/>
    <mergeCell ref="H21:N21"/>
    <mergeCell ref="C9:F9"/>
    <mergeCell ref="H17:N17"/>
    <mergeCell ref="H18:N18"/>
    <mergeCell ref="H11:N11"/>
    <mergeCell ref="H12:N12"/>
    <mergeCell ref="H13:N13"/>
    <mergeCell ref="H14:N14"/>
    <mergeCell ref="H15:N15"/>
  </mergeCells>
  <conditionalFormatting sqref="D16 F16">
    <cfRule type="cellIs" dxfId="0" priority="1" operator="notEqual">
      <formula>1</formula>
    </cfRule>
  </conditionalFormatting>
  <dataValidations count="1">
    <dataValidation type="list" allowBlank="1" showInputMessage="1" showErrorMessage="1" sqref="C5" xr:uid="{00000000-0002-0000-0000-000000000000}">
      <formula1>"EU values, National values"</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'EU Values'!$A$3:$A$37</xm:f>
          </x14:formula1>
          <xm:sqref>C11:C15 E11:E15</xm:sqref>
        </x14:dataValidation>
        <x14:dataValidation type="list" allowBlank="1" showInputMessage="1" showErrorMessage="1" xr:uid="{53608CC5-123A-490A-9A61-CC83CE6441C7}">
          <x14:formula1>
            <xm:f>'EU Values'!$A$41:$A$45</xm:f>
          </x14:formula1>
          <xm:sqref>C6</xm:sqref>
        </x14:dataValidation>
        <x14:dataValidation type="list" allowBlank="1" showInputMessage="1" showErrorMessage="1" xr:uid="{CF7FC7E5-5085-459F-9472-EF105B0B0BEC}">
          <x14:formula1>
            <xm:f>'EU Values'!$A$53:$A$66</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topLeftCell="A34" zoomScale="130" zoomScaleNormal="130" workbookViewId="0">
      <selection activeCell="A45" sqref="A45"/>
    </sheetView>
  </sheetViews>
  <sheetFormatPr defaultColWidth="11.5546875" defaultRowHeight="15.75" x14ac:dyDescent="0.3"/>
  <cols>
    <col min="1" max="1" width="29.6640625" customWidth="1"/>
    <col min="2" max="3" width="16.44140625" customWidth="1"/>
  </cols>
  <sheetData>
    <row r="1" spans="1:6" ht="27" x14ac:dyDescent="0.45">
      <c r="A1" s="9" t="s">
        <v>31</v>
      </c>
      <c r="B1" s="39" t="s">
        <v>76</v>
      </c>
    </row>
    <row r="2" spans="1:6" ht="33" x14ac:dyDescent="0.35">
      <c r="A2" s="10" t="s">
        <v>32</v>
      </c>
      <c r="B2" s="11" t="s">
        <v>33</v>
      </c>
      <c r="C2" s="11" t="s">
        <v>34</v>
      </c>
      <c r="E2" s="30"/>
      <c r="F2" s="30"/>
    </row>
    <row r="3" spans="1:6" x14ac:dyDescent="0.3">
      <c r="A3" t="s">
        <v>35</v>
      </c>
      <c r="B3" s="38">
        <v>104.39</v>
      </c>
      <c r="C3" s="31">
        <v>2.0640000000000001</v>
      </c>
    </row>
    <row r="4" spans="1:6" x14ac:dyDescent="0.3">
      <c r="A4" t="s">
        <v>36</v>
      </c>
      <c r="B4" s="38">
        <v>194.7</v>
      </c>
      <c r="C4" s="31">
        <v>1.5920000000000001</v>
      </c>
    </row>
    <row r="5" spans="1:6" x14ac:dyDescent="0.3">
      <c r="A5" t="s">
        <v>7</v>
      </c>
      <c r="B5" s="38">
        <v>201.96</v>
      </c>
      <c r="C5" s="31">
        <v>1.0069999999999999</v>
      </c>
    </row>
    <row r="6" spans="1:6" x14ac:dyDescent="0.3">
      <c r="A6" t="s">
        <v>37</v>
      </c>
      <c r="B6" s="38">
        <v>266.76</v>
      </c>
      <c r="C6" s="31">
        <v>1.117</v>
      </c>
    </row>
    <row r="7" spans="1:6" x14ac:dyDescent="0.3">
      <c r="A7" t="s">
        <v>38</v>
      </c>
      <c r="B7" s="38">
        <v>249.48</v>
      </c>
      <c r="C7" s="31">
        <v>1.117</v>
      </c>
    </row>
    <row r="8" spans="1:6" x14ac:dyDescent="0.3">
      <c r="A8" t="s">
        <v>39</v>
      </c>
      <c r="B8" s="38">
        <v>0</v>
      </c>
      <c r="C8" s="31">
        <v>1.002</v>
      </c>
    </row>
    <row r="9" spans="1:6" x14ac:dyDescent="0.3">
      <c r="A9" t="s">
        <v>40</v>
      </c>
      <c r="B9" s="38">
        <v>0</v>
      </c>
      <c r="C9" s="31">
        <v>1.002</v>
      </c>
    </row>
    <row r="10" spans="1:6" x14ac:dyDescent="0.3">
      <c r="A10" t="s">
        <v>41</v>
      </c>
      <c r="B10" s="38">
        <v>0</v>
      </c>
      <c r="C10" s="31">
        <v>1.002</v>
      </c>
    </row>
    <row r="11" spans="1:6" x14ac:dyDescent="0.3">
      <c r="A11" t="s">
        <v>42</v>
      </c>
      <c r="B11" s="38">
        <v>0</v>
      </c>
      <c r="C11" s="31">
        <v>1.026</v>
      </c>
    </row>
    <row r="12" spans="1:6" x14ac:dyDescent="0.3">
      <c r="A12" t="s">
        <v>43</v>
      </c>
      <c r="B12" s="38">
        <v>0</v>
      </c>
      <c r="C12" s="31">
        <v>1.002</v>
      </c>
    </row>
    <row r="13" spans="1:6" x14ac:dyDescent="0.3">
      <c r="A13" t="s">
        <v>44</v>
      </c>
      <c r="B13" s="38">
        <v>0</v>
      </c>
      <c r="C13" s="31">
        <v>1.002</v>
      </c>
    </row>
    <row r="14" spans="1:6" x14ac:dyDescent="0.3">
      <c r="A14" t="s">
        <v>45</v>
      </c>
      <c r="B14" s="38">
        <v>258.83999999999997</v>
      </c>
      <c r="C14" s="31">
        <v>1.117</v>
      </c>
    </row>
    <row r="15" spans="1:6" x14ac:dyDescent="0.3">
      <c r="A15" t="s">
        <v>46</v>
      </c>
      <c r="B15" s="38">
        <v>227.16</v>
      </c>
      <c r="C15" s="31">
        <v>1.117</v>
      </c>
    </row>
    <row r="16" spans="1:6" x14ac:dyDescent="0.3">
      <c r="A16" t="s">
        <v>47</v>
      </c>
      <c r="B16" s="38">
        <v>263.88</v>
      </c>
      <c r="C16" s="31">
        <v>1.117</v>
      </c>
    </row>
    <row r="17" spans="1:3" x14ac:dyDescent="0.3">
      <c r="A17" t="s">
        <v>48</v>
      </c>
      <c r="B17" s="38">
        <v>231.12</v>
      </c>
      <c r="C17" s="31">
        <v>1.117</v>
      </c>
    </row>
    <row r="18" spans="1:3" x14ac:dyDescent="0.3">
      <c r="A18" t="s">
        <v>49</v>
      </c>
      <c r="B18" s="38">
        <v>351</v>
      </c>
      <c r="C18" s="31">
        <v>1.117</v>
      </c>
    </row>
    <row r="19" spans="1:3" x14ac:dyDescent="0.3">
      <c r="A19" t="s">
        <v>50</v>
      </c>
      <c r="B19" s="38">
        <v>207.36</v>
      </c>
      <c r="C19" s="31">
        <v>1.117</v>
      </c>
    </row>
    <row r="20" spans="1:3" x14ac:dyDescent="0.3">
      <c r="A20" t="s">
        <v>51</v>
      </c>
      <c r="B20" s="38">
        <v>278.64</v>
      </c>
      <c r="C20" s="31">
        <v>1.117</v>
      </c>
    </row>
    <row r="21" spans="1:3" x14ac:dyDescent="0.3">
      <c r="A21" t="s">
        <v>52</v>
      </c>
      <c r="B21" s="38">
        <v>263.88</v>
      </c>
      <c r="C21" s="31">
        <v>1.117</v>
      </c>
    </row>
    <row r="22" spans="1:3" x14ac:dyDescent="0.3">
      <c r="A22" t="s">
        <v>53</v>
      </c>
      <c r="B22" s="38">
        <v>263.88</v>
      </c>
      <c r="C22" s="31">
        <v>1.117</v>
      </c>
    </row>
    <row r="23" spans="1:3" x14ac:dyDescent="0.3">
      <c r="A23" t="s">
        <v>54</v>
      </c>
      <c r="B23" s="38">
        <v>353.88</v>
      </c>
      <c r="C23" s="31">
        <v>1.002</v>
      </c>
    </row>
    <row r="24" spans="1:3" x14ac:dyDescent="0.3">
      <c r="A24" t="s">
        <v>55</v>
      </c>
      <c r="B24" s="38">
        <v>363.6</v>
      </c>
      <c r="C24" s="31">
        <v>1.002</v>
      </c>
    </row>
    <row r="25" spans="1:3" x14ac:dyDescent="0.3">
      <c r="A25" t="s">
        <v>56</v>
      </c>
      <c r="B25" s="38">
        <v>0</v>
      </c>
      <c r="C25" s="31">
        <v>1.002</v>
      </c>
    </row>
    <row r="26" spans="1:3" x14ac:dyDescent="0.3">
      <c r="A26" t="s">
        <v>57</v>
      </c>
      <c r="B26" s="38">
        <v>290.52</v>
      </c>
      <c r="C26" s="31">
        <v>1.002</v>
      </c>
    </row>
    <row r="27" spans="1:3" x14ac:dyDescent="0.3">
      <c r="A27" t="s">
        <v>58</v>
      </c>
      <c r="B27" s="38">
        <v>385.2</v>
      </c>
      <c r="C27" s="31">
        <v>1.002</v>
      </c>
    </row>
    <row r="28" spans="1:3" x14ac:dyDescent="0.3">
      <c r="A28" t="s">
        <v>59</v>
      </c>
      <c r="B28" s="38">
        <v>340.56</v>
      </c>
      <c r="C28" s="31">
        <v>1.002</v>
      </c>
    </row>
    <row r="29" spans="1:3" x14ac:dyDescent="0.3">
      <c r="A29" t="s">
        <v>60</v>
      </c>
      <c r="B29" s="38">
        <v>351</v>
      </c>
      <c r="C29" s="31">
        <v>1.002</v>
      </c>
    </row>
    <row r="30" spans="1:3" x14ac:dyDescent="0.3">
      <c r="A30" t="s">
        <v>61</v>
      </c>
      <c r="B30" s="38">
        <v>345.96</v>
      </c>
      <c r="C30" s="31">
        <v>1.002</v>
      </c>
    </row>
    <row r="31" spans="1:3" x14ac:dyDescent="0.3">
      <c r="A31" t="s">
        <v>62</v>
      </c>
      <c r="B31" s="38">
        <v>340.56</v>
      </c>
      <c r="C31" s="31">
        <v>1.002</v>
      </c>
    </row>
    <row r="32" spans="1:3" x14ac:dyDescent="0.3">
      <c r="A32" t="s">
        <v>63</v>
      </c>
      <c r="B32" s="38">
        <v>514.79999999999995</v>
      </c>
      <c r="C32" s="31">
        <v>1</v>
      </c>
    </row>
    <row r="33" spans="1:5" x14ac:dyDescent="0.3">
      <c r="A33" t="s">
        <v>64</v>
      </c>
      <c r="B33" s="38">
        <v>936</v>
      </c>
      <c r="C33" s="31">
        <v>1.089</v>
      </c>
    </row>
    <row r="34" spans="1:5" x14ac:dyDescent="0.3">
      <c r="A34" t="s">
        <v>65</v>
      </c>
      <c r="B34" s="38">
        <v>159.84</v>
      </c>
      <c r="C34" s="31">
        <v>1.089</v>
      </c>
    </row>
    <row r="35" spans="1:5" x14ac:dyDescent="0.3">
      <c r="A35" t="s">
        <v>66</v>
      </c>
      <c r="B35" s="38">
        <v>655.20000000000005</v>
      </c>
      <c r="C35" s="31">
        <v>1.089</v>
      </c>
    </row>
    <row r="36" spans="1:5" x14ac:dyDescent="0.3">
      <c r="A36" t="s">
        <v>67</v>
      </c>
      <c r="B36" s="38">
        <v>385.2</v>
      </c>
      <c r="C36" s="31">
        <v>1</v>
      </c>
    </row>
    <row r="37" spans="1:5" x14ac:dyDescent="0.3">
      <c r="A37" t="s">
        <v>68</v>
      </c>
      <c r="B37" s="38">
        <v>381.6</v>
      </c>
      <c r="C37" s="31">
        <v>1.002</v>
      </c>
    </row>
    <row r="38" spans="1:5" ht="27" x14ac:dyDescent="0.45">
      <c r="A38" s="9" t="s">
        <v>69</v>
      </c>
    </row>
    <row r="40" spans="1:5" x14ac:dyDescent="0.3">
      <c r="A40" s="10" t="s">
        <v>87</v>
      </c>
      <c r="B40" s="10" t="s">
        <v>91</v>
      </c>
      <c r="C40" s="10" t="s">
        <v>134</v>
      </c>
      <c r="D40" s="10" t="s">
        <v>84</v>
      </c>
    </row>
    <row r="41" spans="1:5" x14ac:dyDescent="0.3">
      <c r="A41" t="s">
        <v>140</v>
      </c>
      <c r="B41" t="s">
        <v>92</v>
      </c>
      <c r="C41">
        <v>2325000</v>
      </c>
      <c r="D41">
        <v>1.65</v>
      </c>
    </row>
    <row r="42" spans="1:5" x14ac:dyDescent="0.3">
      <c r="A42" t="s">
        <v>141</v>
      </c>
      <c r="B42" t="s">
        <v>93</v>
      </c>
      <c r="C42">
        <v>5625000</v>
      </c>
      <c r="D42">
        <v>1.55</v>
      </c>
    </row>
    <row r="43" spans="1:5" x14ac:dyDescent="0.3">
      <c r="A43" t="s">
        <v>142</v>
      </c>
      <c r="B43" t="s">
        <v>94</v>
      </c>
      <c r="C43">
        <v>11750000</v>
      </c>
      <c r="D43">
        <v>1.45</v>
      </c>
    </row>
    <row r="44" spans="1:5" x14ac:dyDescent="0.3">
      <c r="A44" t="s">
        <v>143</v>
      </c>
      <c r="B44" t="s">
        <v>95</v>
      </c>
      <c r="C44">
        <v>19500000</v>
      </c>
      <c r="D44">
        <v>1.4</v>
      </c>
    </row>
    <row r="45" spans="1:5" x14ac:dyDescent="0.3">
      <c r="A45" t="s">
        <v>144</v>
      </c>
      <c r="B45" t="s">
        <v>96</v>
      </c>
      <c r="C45">
        <v>85000000</v>
      </c>
      <c r="D45">
        <v>1.4</v>
      </c>
    </row>
    <row r="47" spans="1:5" x14ac:dyDescent="0.3">
      <c r="A47" s="10" t="s">
        <v>88</v>
      </c>
      <c r="B47" s="10" t="s">
        <v>81</v>
      </c>
    </row>
    <row r="48" spans="1:5" x14ac:dyDescent="0.3">
      <c r="A48" t="s">
        <v>89</v>
      </c>
      <c r="B48" s="40">
        <v>0.65</v>
      </c>
      <c r="D48" s="40"/>
      <c r="E48" s="40"/>
    </row>
    <row r="49" spans="1:6" x14ac:dyDescent="0.3">
      <c r="A49" t="s">
        <v>97</v>
      </c>
      <c r="B49" s="42">
        <v>0.125</v>
      </c>
      <c r="D49" s="40"/>
      <c r="E49" s="40"/>
    </row>
    <row r="50" spans="1:6" x14ac:dyDescent="0.3">
      <c r="A50" t="s">
        <v>98</v>
      </c>
      <c r="B50" s="42">
        <v>0.125</v>
      </c>
      <c r="D50" s="40"/>
      <c r="E50" s="40"/>
    </row>
    <row r="52" spans="1:6" x14ac:dyDescent="0.3">
      <c r="A52" s="10" t="s">
        <v>88</v>
      </c>
      <c r="B52" s="10" t="s">
        <v>81</v>
      </c>
      <c r="C52" s="45" t="s">
        <v>88</v>
      </c>
      <c r="D52" s="45" t="s">
        <v>113</v>
      </c>
    </row>
    <row r="53" spans="1:6" x14ac:dyDescent="0.3">
      <c r="A53" t="s">
        <v>99</v>
      </c>
      <c r="B53" s="40">
        <v>0.3</v>
      </c>
      <c r="C53" t="s">
        <v>89</v>
      </c>
      <c r="D53" s="40">
        <f>$B$48</f>
        <v>0.65</v>
      </c>
      <c r="E53" s="40"/>
      <c r="F53" s="43"/>
    </row>
    <row r="54" spans="1:6" x14ac:dyDescent="0.3">
      <c r="A54" t="s">
        <v>100</v>
      </c>
      <c r="B54" s="40">
        <v>0.1</v>
      </c>
      <c r="C54" t="s">
        <v>89</v>
      </c>
      <c r="D54" s="40">
        <f t="shared" ref="D54:D59" si="0">$B$48</f>
        <v>0.65</v>
      </c>
      <c r="E54" s="40"/>
      <c r="F54" s="43"/>
    </row>
    <row r="55" spans="1:6" x14ac:dyDescent="0.3">
      <c r="A55" t="s">
        <v>101</v>
      </c>
      <c r="B55" s="41">
        <v>0.17499999999999999</v>
      </c>
      <c r="C55" t="s">
        <v>89</v>
      </c>
      <c r="D55" s="40">
        <f t="shared" si="0"/>
        <v>0.65</v>
      </c>
      <c r="E55" s="40"/>
      <c r="F55" s="43"/>
    </row>
    <row r="56" spans="1:6" x14ac:dyDescent="0.3">
      <c r="A56" t="s">
        <v>102</v>
      </c>
      <c r="B56" s="40">
        <v>0.2</v>
      </c>
      <c r="C56" t="s">
        <v>89</v>
      </c>
      <c r="D56" s="40">
        <f t="shared" si="0"/>
        <v>0.65</v>
      </c>
      <c r="E56" s="40"/>
      <c r="F56" s="43"/>
    </row>
    <row r="57" spans="1:6" x14ac:dyDescent="0.3">
      <c r="A57" t="s">
        <v>103</v>
      </c>
      <c r="B57" s="41">
        <v>0.125</v>
      </c>
      <c r="C57" t="s">
        <v>89</v>
      </c>
      <c r="D57" s="40">
        <f t="shared" si="0"/>
        <v>0.65</v>
      </c>
      <c r="E57" s="40"/>
      <c r="F57" s="43"/>
    </row>
    <row r="58" spans="1:6" x14ac:dyDescent="0.3">
      <c r="A58" t="s">
        <v>104</v>
      </c>
      <c r="B58" s="40">
        <v>0.15</v>
      </c>
      <c r="C58" t="s">
        <v>89</v>
      </c>
      <c r="D58" s="40">
        <f t="shared" si="0"/>
        <v>0.65</v>
      </c>
      <c r="E58" s="40"/>
      <c r="F58" s="43"/>
    </row>
    <row r="59" spans="1:6" x14ac:dyDescent="0.3">
      <c r="A59" t="s">
        <v>105</v>
      </c>
      <c r="B59" s="41">
        <v>2.5000000000000001E-2</v>
      </c>
      <c r="C59" t="s">
        <v>89</v>
      </c>
      <c r="D59" s="40">
        <f t="shared" si="0"/>
        <v>0.65</v>
      </c>
      <c r="E59" s="40"/>
      <c r="F59" s="43"/>
    </row>
    <row r="60" spans="1:6" x14ac:dyDescent="0.3">
      <c r="A60" t="s">
        <v>106</v>
      </c>
      <c r="B60" s="40">
        <v>0.1</v>
      </c>
      <c r="C60" t="s">
        <v>97</v>
      </c>
      <c r="D60" s="42">
        <f>$B$49</f>
        <v>0.125</v>
      </c>
      <c r="E60" s="40"/>
      <c r="F60" s="43"/>
    </row>
    <row r="61" spans="1:6" x14ac:dyDescent="0.3">
      <c r="A61" t="s">
        <v>107</v>
      </c>
      <c r="B61" s="40">
        <v>0.15</v>
      </c>
      <c r="C61" t="s">
        <v>97</v>
      </c>
      <c r="D61" s="42">
        <f t="shared" ref="D61:D62" si="1">$B$49</f>
        <v>0.125</v>
      </c>
      <c r="E61" s="40"/>
      <c r="F61" s="43"/>
    </row>
    <row r="62" spans="1:6" x14ac:dyDescent="0.3">
      <c r="A62" t="s">
        <v>108</v>
      </c>
      <c r="B62" s="40">
        <v>0.15</v>
      </c>
      <c r="C62" t="s">
        <v>97</v>
      </c>
      <c r="D62" s="42">
        <f t="shared" si="1"/>
        <v>0.125</v>
      </c>
      <c r="E62" s="40"/>
      <c r="F62" s="43"/>
    </row>
    <row r="63" spans="1:6" x14ac:dyDescent="0.3">
      <c r="A63" t="s">
        <v>109</v>
      </c>
      <c r="B63" s="40">
        <v>0.1</v>
      </c>
      <c r="C63" t="s">
        <v>98</v>
      </c>
      <c r="D63" s="42">
        <f>$B$50</f>
        <v>0.125</v>
      </c>
      <c r="E63" s="40"/>
      <c r="F63" s="43"/>
    </row>
    <row r="64" spans="1:6" x14ac:dyDescent="0.3">
      <c r="A64" t="s">
        <v>110</v>
      </c>
      <c r="B64" s="40">
        <v>0.1</v>
      </c>
      <c r="C64" t="s">
        <v>98</v>
      </c>
      <c r="D64" s="42">
        <f t="shared" ref="D64:D66" si="2">$B$50</f>
        <v>0.125</v>
      </c>
      <c r="E64" s="40"/>
      <c r="F64" s="43"/>
    </row>
    <row r="65" spans="1:6" x14ac:dyDescent="0.3">
      <c r="A65" t="s">
        <v>111</v>
      </c>
      <c r="B65" s="41">
        <v>7.4999999999999997E-2</v>
      </c>
      <c r="C65" t="s">
        <v>98</v>
      </c>
      <c r="D65" s="42">
        <f t="shared" si="2"/>
        <v>0.125</v>
      </c>
      <c r="E65" s="40"/>
      <c r="F65" s="43"/>
    </row>
    <row r="66" spans="1:6" x14ac:dyDescent="0.3">
      <c r="A66" t="s">
        <v>112</v>
      </c>
      <c r="B66" s="41">
        <v>2.5000000000000001E-2</v>
      </c>
      <c r="C66" t="s">
        <v>98</v>
      </c>
      <c r="D66" s="42">
        <f t="shared" si="2"/>
        <v>0.125</v>
      </c>
      <c r="E66" s="40"/>
      <c r="F66" s="43"/>
    </row>
  </sheetData>
  <sortState xmlns:xlrd2="http://schemas.microsoft.com/office/spreadsheetml/2017/richdata2" ref="A3:B37">
    <sortCondition ref="A3:A37"/>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topLeftCell="A31" workbookViewId="0">
      <selection activeCell="B5" sqref="B5"/>
    </sheetView>
  </sheetViews>
  <sheetFormatPr defaultColWidth="11.5546875" defaultRowHeight="15.75" x14ac:dyDescent="0.3"/>
  <cols>
    <col min="1" max="1" width="29.6640625" customWidth="1"/>
    <col min="2" max="3" width="16.44140625" customWidth="1"/>
    <col min="4" max="4" width="13" customWidth="1"/>
  </cols>
  <sheetData>
    <row r="1" spans="1:3" ht="27" x14ac:dyDescent="0.45">
      <c r="A1" s="9" t="s">
        <v>31</v>
      </c>
    </row>
    <row r="2" spans="1:3" ht="33" x14ac:dyDescent="0.35">
      <c r="A2" s="10" t="s">
        <v>32</v>
      </c>
      <c r="B2" s="11" t="s">
        <v>33</v>
      </c>
      <c r="C2" s="11" t="s">
        <v>34</v>
      </c>
    </row>
    <row r="3" spans="1:3" x14ac:dyDescent="0.3">
      <c r="A3" t="s">
        <v>35</v>
      </c>
      <c r="B3" s="19"/>
      <c r="C3" s="32"/>
    </row>
    <row r="4" spans="1:3" x14ac:dyDescent="0.3">
      <c r="A4" t="s">
        <v>36</v>
      </c>
      <c r="B4" s="19"/>
      <c r="C4" s="32"/>
    </row>
    <row r="5" spans="1:3" x14ac:dyDescent="0.3">
      <c r="A5" t="s">
        <v>7</v>
      </c>
      <c r="B5" s="19"/>
      <c r="C5" s="32"/>
    </row>
    <row r="6" spans="1:3" x14ac:dyDescent="0.3">
      <c r="A6" t="s">
        <v>37</v>
      </c>
      <c r="B6" s="19"/>
      <c r="C6" s="32"/>
    </row>
    <row r="7" spans="1:3" x14ac:dyDescent="0.3">
      <c r="A7" t="s">
        <v>38</v>
      </c>
      <c r="B7" s="19"/>
      <c r="C7" s="32"/>
    </row>
    <row r="8" spans="1:3" x14ac:dyDescent="0.3">
      <c r="A8" t="s">
        <v>39</v>
      </c>
      <c r="B8" s="19"/>
      <c r="C8" s="32"/>
    </row>
    <row r="9" spans="1:3" x14ac:dyDescent="0.3">
      <c r="A9" t="s">
        <v>40</v>
      </c>
      <c r="B9" s="19"/>
      <c r="C9" s="32"/>
    </row>
    <row r="10" spans="1:3" x14ac:dyDescent="0.3">
      <c r="A10" t="s">
        <v>41</v>
      </c>
      <c r="B10" s="19"/>
      <c r="C10" s="32"/>
    </row>
    <row r="11" spans="1:3" x14ac:dyDescent="0.3">
      <c r="A11" t="s">
        <v>42</v>
      </c>
      <c r="B11" s="19"/>
      <c r="C11" s="32"/>
    </row>
    <row r="12" spans="1:3" x14ac:dyDescent="0.3">
      <c r="A12" t="s">
        <v>43</v>
      </c>
      <c r="B12" s="19"/>
      <c r="C12" s="32"/>
    </row>
    <row r="13" spans="1:3" x14ac:dyDescent="0.3">
      <c r="A13" t="s">
        <v>44</v>
      </c>
      <c r="B13" s="19"/>
      <c r="C13" s="32"/>
    </row>
    <row r="14" spans="1:3" x14ac:dyDescent="0.3">
      <c r="A14" t="s">
        <v>45</v>
      </c>
      <c r="B14" s="19"/>
      <c r="C14" s="32"/>
    </row>
    <row r="15" spans="1:3" x14ac:dyDescent="0.3">
      <c r="A15" t="s">
        <v>46</v>
      </c>
      <c r="B15" s="19"/>
      <c r="C15" s="32"/>
    </row>
    <row r="16" spans="1:3" x14ac:dyDescent="0.3">
      <c r="A16" t="s">
        <v>47</v>
      </c>
      <c r="B16" s="19"/>
      <c r="C16" s="32"/>
    </row>
    <row r="17" spans="1:3" x14ac:dyDescent="0.3">
      <c r="A17" t="s">
        <v>48</v>
      </c>
      <c r="B17" s="19"/>
      <c r="C17" s="32"/>
    </row>
    <row r="18" spans="1:3" x14ac:dyDescent="0.3">
      <c r="A18" t="s">
        <v>49</v>
      </c>
      <c r="B18" s="19"/>
      <c r="C18" s="32"/>
    </row>
    <row r="19" spans="1:3" x14ac:dyDescent="0.3">
      <c r="A19" t="s">
        <v>50</v>
      </c>
      <c r="B19" s="19"/>
      <c r="C19" s="32"/>
    </row>
    <row r="20" spans="1:3" x14ac:dyDescent="0.3">
      <c r="A20" t="s">
        <v>51</v>
      </c>
      <c r="B20" s="19"/>
      <c r="C20" s="32"/>
    </row>
    <row r="21" spans="1:3" x14ac:dyDescent="0.3">
      <c r="A21" t="s">
        <v>52</v>
      </c>
      <c r="B21" s="19"/>
      <c r="C21" s="32"/>
    </row>
    <row r="22" spans="1:3" x14ac:dyDescent="0.3">
      <c r="A22" t="s">
        <v>53</v>
      </c>
      <c r="B22" s="19"/>
      <c r="C22" s="32"/>
    </row>
    <row r="23" spans="1:3" x14ac:dyDescent="0.3">
      <c r="A23" t="s">
        <v>54</v>
      </c>
      <c r="B23" s="19"/>
      <c r="C23" s="32"/>
    </row>
    <row r="24" spans="1:3" x14ac:dyDescent="0.3">
      <c r="A24" t="s">
        <v>55</v>
      </c>
      <c r="B24" s="19"/>
      <c r="C24" s="32"/>
    </row>
    <row r="25" spans="1:3" x14ac:dyDescent="0.3">
      <c r="A25" t="s">
        <v>56</v>
      </c>
      <c r="B25" s="19"/>
      <c r="C25" s="32"/>
    </row>
    <row r="26" spans="1:3" x14ac:dyDescent="0.3">
      <c r="A26" t="s">
        <v>57</v>
      </c>
      <c r="B26" s="19"/>
      <c r="C26" s="32"/>
    </row>
    <row r="27" spans="1:3" x14ac:dyDescent="0.3">
      <c r="A27" t="s">
        <v>58</v>
      </c>
      <c r="B27" s="19"/>
      <c r="C27" s="32"/>
    </row>
    <row r="28" spans="1:3" x14ac:dyDescent="0.3">
      <c r="A28" t="s">
        <v>59</v>
      </c>
      <c r="B28" s="19"/>
      <c r="C28" s="32"/>
    </row>
    <row r="29" spans="1:3" x14ac:dyDescent="0.3">
      <c r="A29" t="s">
        <v>60</v>
      </c>
      <c r="B29" s="19"/>
      <c r="C29" s="32"/>
    </row>
    <row r="30" spans="1:3" x14ac:dyDescent="0.3">
      <c r="A30" t="s">
        <v>61</v>
      </c>
      <c r="B30" s="19"/>
      <c r="C30" s="32"/>
    </row>
    <row r="31" spans="1:3" x14ac:dyDescent="0.3">
      <c r="A31" t="s">
        <v>62</v>
      </c>
      <c r="B31" s="19"/>
      <c r="C31" s="32"/>
    </row>
    <row r="32" spans="1:3" x14ac:dyDescent="0.3">
      <c r="A32" t="s">
        <v>63</v>
      </c>
      <c r="B32" s="19"/>
      <c r="C32" s="32"/>
    </row>
    <row r="33" spans="1:3" x14ac:dyDescent="0.3">
      <c r="A33" t="s">
        <v>64</v>
      </c>
      <c r="B33" s="19"/>
      <c r="C33" s="32"/>
    </row>
    <row r="34" spans="1:3" x14ac:dyDescent="0.3">
      <c r="A34" t="s">
        <v>65</v>
      </c>
      <c r="B34" s="19"/>
      <c r="C34" s="32"/>
    </row>
    <row r="35" spans="1:3" x14ac:dyDescent="0.3">
      <c r="A35" t="s">
        <v>66</v>
      </c>
      <c r="B35" s="19"/>
      <c r="C35" s="32"/>
    </row>
    <row r="36" spans="1:3" x14ac:dyDescent="0.3">
      <c r="A36" t="s">
        <v>67</v>
      </c>
      <c r="B36" s="19"/>
      <c r="C36" s="32"/>
    </row>
    <row r="37" spans="1:3" x14ac:dyDescent="0.3">
      <c r="A37" t="s">
        <v>68</v>
      </c>
      <c r="B37" s="19"/>
      <c r="C37" s="32"/>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0DA8F2-02E3-4513-8BDA-35F160FD365A}">
  <ds:schemaRefs>
    <ds:schemaRef ds:uri="0e2575ba-7c4a-439e-8b62-0cf55726add8"/>
    <ds:schemaRef ds:uri="abed2b60-afe4-4727-9bec-b3b8af5b076a"/>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elements/1.1/"/>
    <ds:schemaRef ds:uri="8d33f84f-6ac0-4866-8d63-8c82812b8181"/>
    <ds:schemaRef ds:uri="fb82805b-4725-417c-9992-107fa9b8f2e4"/>
  </ds:schemaRefs>
</ds:datastoreItem>
</file>

<file path=customXml/itemProps2.xml><?xml version="1.0" encoding="utf-8"?>
<ds:datastoreItem xmlns:ds="http://schemas.openxmlformats.org/officeDocument/2006/customXml" ds:itemID="{1B61AC17-B37F-438C-9C79-FFDA9FC1594F}">
  <ds:schemaRefs>
    <ds:schemaRef ds:uri="http://schemas.microsoft.com/sharepoint/v3/contenttype/forms"/>
  </ds:schemaRefs>
</ds:datastoreItem>
</file>

<file path=customXml/itemProps3.xml><?xml version="1.0" encoding="utf-8"?>
<ds:datastoreItem xmlns:ds="http://schemas.openxmlformats.org/officeDocument/2006/customXml" ds:itemID="{4D540406-BD38-4997-A892-169B8E9E9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Calculation</vt:lpstr>
      <vt:lpstr>EU Values</vt:lpstr>
      <vt:lpstr>National Values</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Vytautas Abrutis</cp:lastModifiedBy>
  <cp:revision/>
  <dcterms:created xsi:type="dcterms:W3CDTF">2020-10-11T17:50:14Z</dcterms:created>
  <dcterms:modified xsi:type="dcterms:W3CDTF">2026-01-28T17:15:27Z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