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Vytautas\OneDrive - Lietuvos energetikos agentūra, VšĮ\Dokumentai\~2~Mano~20201030~\!-WORD-DP\~🔴2026 metai\www'26\MIndaugas-EC\2026-01-28\EXCEL\Skaičiuoklės ir metodologijos\"/>
    </mc:Choice>
  </mc:AlternateContent>
  <xr:revisionPtr revIDLastSave="0" documentId="13_ncr:1_{754D1888-24FB-4530-90B4-ACEB43B334BB}" xr6:coauthVersionLast="47" xr6:coauthVersionMax="47" xr10:uidLastSave="{00000000-0000-0000-0000-000000000000}"/>
  <bookViews>
    <workbookView xWindow="-120" yWindow="-120" windowWidth="29040" windowHeight="15840" xr2:uid="{00000000-000D-0000-FFFF-FFFF00000000}"/>
  </bookViews>
  <sheets>
    <sheet name="Calculation" sheetId="6" r:id="rId1"/>
    <sheet name="EU Values" sheetId="7" r:id="rId2"/>
    <sheet name="EC EU27" sheetId="11" r:id="rId3"/>
    <sheet name="National Values" sheetId="9" r:id="rId4"/>
    <sheet name="Lists" sheetId="10" r:id="rId5"/>
  </sheets>
  <definedNames>
    <definedName name="Building_type">Lists!$A$11:$A$12</definedName>
    <definedName name="Calculation_type">Lists!$A$2:$A$3</definedName>
    <definedName name="Climate_region">Lists!$A$6:$A$8</definedName>
    <definedName name="Technology_type">Lists!$A$15:$A$16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6" l="1"/>
  <c r="D23" i="6"/>
  <c r="F23" i="6"/>
  <c r="C4" i="11" l="1"/>
  <c r="C5" i="11"/>
  <c r="C6" i="11"/>
  <c r="C7" i="11"/>
  <c r="C8" i="11"/>
  <c r="C9" i="11"/>
  <c r="C10" i="11"/>
  <c r="C11" i="11"/>
  <c r="C12" i="11"/>
  <c r="C13" i="11"/>
  <c r="C14" i="11"/>
  <c r="C15" i="11"/>
  <c r="C16" i="11"/>
  <c r="C17" i="11"/>
  <c r="C18" i="11"/>
  <c r="C3" i="11"/>
  <c r="C39" i="7"/>
  <c r="B39" i="7"/>
  <c r="E27" i="6" l="1"/>
  <c r="F22" i="6" l="1"/>
  <c r="D22" i="6"/>
  <c r="D21" i="6"/>
  <c r="F21" i="6"/>
  <c r="A95" i="7" l="1"/>
  <c r="A94" i="7"/>
  <c r="E35" i="6" s="1"/>
  <c r="A90" i="7"/>
  <c r="A89" i="7"/>
  <c r="E34" i="6" s="1"/>
  <c r="A84" i="7"/>
  <c r="A85" i="7"/>
  <c r="A83" i="7"/>
  <c r="A77" i="7"/>
  <c r="A78" i="7"/>
  <c r="A79" i="7"/>
  <c r="A67" i="7"/>
  <c r="A66" i="7"/>
  <c r="E31" i="6" s="1"/>
  <c r="A62" i="7"/>
  <c r="A61" i="7"/>
  <c r="E30" i="6" s="1"/>
  <c r="A57" i="7"/>
  <c r="A56" i="7"/>
  <c r="E29" i="6" s="1"/>
  <c r="A47" i="7"/>
  <c r="A46" i="7"/>
  <c r="E32" i="6" l="1"/>
  <c r="E28" i="6"/>
  <c r="E33" i="6"/>
  <c r="E60" i="6" l="1"/>
  <c r="E57" i="6"/>
  <c r="E58" i="6" s="1"/>
  <c r="E59" i="6"/>
  <c r="C58" i="6"/>
  <c r="C60" i="6"/>
  <c r="C59" i="6"/>
</calcChain>
</file>

<file path=xl/sharedStrings.xml><?xml version="1.0" encoding="utf-8"?>
<sst xmlns="http://schemas.openxmlformats.org/spreadsheetml/2006/main" count="332" uniqueCount="196">
  <si>
    <t>Heat recovery in ventilation units</t>
  </si>
  <si>
    <r>
      <rPr>
        <sz val="11"/>
        <color rgb="FFC00000"/>
        <rFont val="Franklin Gothic Book"/>
        <family val="2"/>
        <scheme val="minor"/>
      </rPr>
      <t>[LONG DESCRIPTION]</t>
    </r>
    <r>
      <rPr>
        <sz val="11"/>
        <color theme="1" tint="0.249977111117893"/>
        <rFont val="Franklin Gothic Book"/>
        <family val="2"/>
        <scheme val="minor"/>
      </rPr>
      <t xml:space="preserve"> 
This methodology can be used for calculating the impact of installing or upgrading heat recovery in ventilation units on the energy demand of buildings. It can be applied to a residential or non-residential building, retrofitted as well as non-retrofitted in any of the EU27 countries.
The methodology is based on an analysis of several existing methodologies documented in literature and methodologies already in use in countries Czech Republic, France, Hungary, Latvia, Lithuania, Luxemburg and Slovenia. 
Via the use of a heat recovery system, part of the energy incorporated in the exhaust air is recovered and used to reduce the energy demand required for heating the supply air. Only the efficiency in relation to the heat recovery system is taken into account. This is done via the thermal efficiency of the heat recovery system </t>
    </r>
    <r>
      <rPr>
        <sz val="11"/>
        <color theme="1" tint="0.249977111117893"/>
        <rFont val="Symbol"/>
        <family val="1"/>
        <charset val="2"/>
      </rPr>
      <t>h</t>
    </r>
    <r>
      <rPr>
        <vertAlign val="subscript"/>
        <sz val="11"/>
        <color theme="1" tint="0.249977111117893"/>
        <rFont val="Franklin Gothic Book"/>
        <family val="2"/>
        <scheme val="minor"/>
      </rPr>
      <t>HR,after</t>
    </r>
    <r>
      <rPr>
        <sz val="11"/>
        <color theme="1" tint="0.249977111117893"/>
        <rFont val="Franklin Gothic Book"/>
        <family val="2"/>
        <scheme val="minor"/>
      </rPr>
      <t xml:space="preserve"> - determined according to (EU) 1253/2014 - which is compared to a situation before without heat recovery or in case of an existing ventilation system with heat recovery that is being replaced or upgraded, to the thermal efficiency of the heat recovery system already present.
An estimate for the factor for correction of behavioural effects in case of non-residential buildings is not available, but currently set to 1,00 to enable calculation. It is recommended to implement such factor. It is to be estimated for the national context.
For all other input parameters, indicative values are available in the methodology.
In case only for part of the parameters national values are available; in Data Input, use the National values calculation type (field Indicative Values), also include relevant input in the fields 'Region', 'Building type' and 'Technology type' and,
i) use national values for the share of energy carriers for space heating shareec or copypaste the indicative values from the sheet 'EC EU27' for the respective building type in case no national values are available.
ii) copy the indicative values shown in the column 'indicative calculation values' for those parameters for which no national values are available into the column 'national values'.
National specific data is preferred, if available.</t>
    </r>
  </si>
  <si>
    <t>Data Input</t>
  </si>
  <si>
    <t>Indicative Values</t>
  </si>
  <si>
    <t>EU values</t>
  </si>
  <si>
    <t>EU values are provided by streamSAVE. If you want to use national values, please fill in the relevant values in the corresponding table in sheet "National values".</t>
  </si>
  <si>
    <t>Region</t>
  </si>
  <si>
    <t>West</t>
  </si>
  <si>
    <t xml:space="preserve">Indicative values are available for different climatic regions. Please select climate region: North, West or South. North: Czech Republic, Denmark, Estonia, Finland, Latvia, Lithuania, Poland, Slovakia, Sweden; West: Austria, Belgium, France, Germany, Ireland, Luxemburg, Netherlands; South: Bulgaria, Croatia, Cyprus, Greece, Hungary, Italy, Malta, Portugal, Romania, Slovenia, Spain. This field only applies in case the EU Values calculation type is selected in the field Indicative Values.								</t>
  </si>
  <si>
    <t>Building type</t>
  </si>
  <si>
    <t>Non-residential</t>
  </si>
  <si>
    <t xml:space="preserve">Indicative values are available for different building types. Please choose an option for the calculation. </t>
  </si>
  <si>
    <t>Technology type</t>
  </si>
  <si>
    <t>All other types of heat recovery system</t>
  </si>
  <si>
    <t xml:space="preserve">Indicative values are available for different technology types. Please choose an option for the calculation. </t>
  </si>
  <si>
    <t>Share of energy carriers</t>
  </si>
  <si>
    <t>before implementation</t>
  </si>
  <si>
    <t>share</t>
  </si>
  <si>
    <t>after implementation</t>
  </si>
  <si>
    <t>Parameter explanation</t>
  </si>
  <si>
    <t>Natural gas</t>
  </si>
  <si>
    <t>Select energy carriers and share of energy carriers in the final energy use for space heating before and after implementing the energy saving action.
In case no information is available for the national energy carrier mix of the heating system - but there is national data for the conversion factors available, values for the energy mix can be copied from sheet EC EU 27 which represent the average energ carrier mix for space heating in EU27. Please copy ranges accordingly when switching between different building types.</t>
  </si>
  <si>
    <t>Electricity</t>
  </si>
  <si>
    <t>total share</t>
  </si>
  <si>
    <t>checksum for total share of energy carriers</t>
  </si>
  <si>
    <r>
      <t>f</t>
    </r>
    <r>
      <rPr>
        <vertAlign val="subscript"/>
        <sz val="11"/>
        <color theme="1" tint="0.249977111117893"/>
        <rFont val="Franklin Gothic Book"/>
        <family val="2"/>
        <scheme val="minor"/>
      </rPr>
      <t>PE, before</t>
    </r>
  </si>
  <si>
    <r>
      <t>f</t>
    </r>
    <r>
      <rPr>
        <vertAlign val="subscript"/>
        <sz val="11"/>
        <color theme="1" tint="0.249977111117893"/>
        <rFont val="Franklin Gothic Book"/>
        <family val="2"/>
        <scheme val="minor"/>
      </rPr>
      <t>PE, after</t>
    </r>
  </si>
  <si>
    <t>Factor for converting final energy consumption into primary energy consumption for space heating</t>
  </si>
  <si>
    <r>
      <t>f</t>
    </r>
    <r>
      <rPr>
        <vertAlign val="subscript"/>
        <sz val="11"/>
        <color theme="1" tint="0.249977111117893"/>
        <rFont val="Franklin Gothic Book"/>
        <family val="2"/>
        <scheme val="minor"/>
      </rPr>
      <t>GHG, before</t>
    </r>
  </si>
  <si>
    <r>
      <t>f</t>
    </r>
    <r>
      <rPr>
        <vertAlign val="subscript"/>
        <sz val="11"/>
        <color theme="1" tint="0.249977111117893"/>
        <rFont val="Franklin Gothic Book"/>
        <family val="2"/>
        <scheme val="minor"/>
      </rPr>
      <t>GHG, after</t>
    </r>
  </si>
  <si>
    <t>Factor for converting energy consumption into greenhouse gas emissions for space heating</t>
  </si>
  <si>
    <t>national values</t>
  </si>
  <si>
    <t>Unit</t>
  </si>
  <si>
    <t>indicative calculation values</t>
  </si>
  <si>
    <r>
      <rPr>
        <sz val="11"/>
        <color theme="1" tint="0.249977111117893"/>
        <rFont val="Symbol"/>
        <family val="1"/>
        <charset val="2"/>
      </rPr>
      <t>h</t>
    </r>
    <r>
      <rPr>
        <vertAlign val="subscript"/>
        <sz val="11"/>
        <color theme="1" tint="0.249977111117893"/>
        <rFont val="Franklin Gothic Book"/>
        <family val="2"/>
        <scheme val="minor"/>
      </rPr>
      <t>HR,before</t>
    </r>
  </si>
  <si>
    <t>-</t>
  </si>
  <si>
    <t>Thermal efficiency of the heat recovery system before the implemented action</t>
  </si>
  <si>
    <r>
      <rPr>
        <sz val="11"/>
        <color theme="1" tint="0.249977111117893"/>
        <rFont val="Symbol"/>
        <family val="1"/>
        <charset val="2"/>
      </rPr>
      <t>h</t>
    </r>
    <r>
      <rPr>
        <vertAlign val="subscript"/>
        <sz val="11"/>
        <color theme="1" tint="0.249977111117893"/>
        <rFont val="Franklin Gothic Book"/>
        <family val="2"/>
        <scheme val="minor"/>
      </rPr>
      <t>HR,after</t>
    </r>
  </si>
  <si>
    <t>Thermal efficiency of the implemented heat recovery system</t>
  </si>
  <si>
    <t>A</t>
  </si>
  <si>
    <t>m²</t>
  </si>
  <si>
    <t xml:space="preserve">Useful floor area of the zone serviced by the ventilation system </t>
  </si>
  <si>
    <t>h</t>
  </si>
  <si>
    <t>m</t>
  </si>
  <si>
    <t xml:space="preserve">Average height of the zone serviced by the ventilation system </t>
  </si>
  <si>
    <t>ACH</t>
  </si>
  <si>
    <t>m³/h/m³</t>
  </si>
  <si>
    <t xml:space="preserve">Hourly air change rate </t>
  </si>
  <si>
    <r>
      <rPr>
        <sz val="11"/>
        <color theme="1" tint="0.249977111117893"/>
        <rFont val="Symbol"/>
        <family val="1"/>
        <charset val="2"/>
      </rPr>
      <t>D</t>
    </r>
    <r>
      <rPr>
        <sz val="11"/>
        <color theme="1" tint="0.249977111117893"/>
        <rFont val="Franklin Gothic Book"/>
        <family val="2"/>
        <scheme val="minor"/>
      </rPr>
      <t>T</t>
    </r>
  </si>
  <si>
    <t>°C</t>
  </si>
  <si>
    <t xml:space="preserve">Average temperature difference between indoor and outdoor environment during the heating season </t>
  </si>
  <si>
    <r>
      <t>t</t>
    </r>
    <r>
      <rPr>
        <vertAlign val="subscript"/>
        <sz val="11"/>
        <color theme="1" tint="0.249977111117893"/>
        <rFont val="Franklin Gothic Book"/>
        <family val="2"/>
        <scheme val="minor"/>
      </rPr>
      <t>SH</t>
    </r>
  </si>
  <si>
    <t xml:space="preserve">Length of the heating season </t>
  </si>
  <si>
    <r>
      <rPr>
        <sz val="11"/>
        <color theme="1" tint="0.249977111117893"/>
        <rFont val="Symbol"/>
        <family val="1"/>
        <charset val="2"/>
      </rPr>
      <t>h</t>
    </r>
    <r>
      <rPr>
        <vertAlign val="subscript"/>
        <sz val="11"/>
        <color theme="1" tint="0.249977111117893"/>
        <rFont val="Franklin Gothic Book"/>
        <family val="2"/>
        <scheme val="minor"/>
      </rPr>
      <t>SH</t>
    </r>
  </si>
  <si>
    <t xml:space="preserve">Thermal efficiency of the space heating system </t>
  </si>
  <si>
    <r>
      <t>f</t>
    </r>
    <r>
      <rPr>
        <vertAlign val="subscript"/>
        <sz val="11"/>
        <color theme="1" tint="0.249977111117893"/>
        <rFont val="Franklin Gothic Book"/>
        <family val="2"/>
        <scheme val="minor"/>
      </rPr>
      <t>BEH</t>
    </r>
  </si>
  <si>
    <t>Factor to consider behavioural effects</t>
  </si>
  <si>
    <t>Calculation formulas</t>
  </si>
  <si>
    <t>Article 8 | Total final energy savings (TFES)</t>
  </si>
  <si>
    <t>Article 4 | Total final energy savings (TFES)</t>
  </si>
  <si>
    <t>Article 4 | Total primary energy savings (TPES)</t>
  </si>
  <si>
    <r>
      <t>GHG | Greenhouse gas savings (GHG</t>
    </r>
    <r>
      <rPr>
        <b/>
        <vertAlign val="subscript"/>
        <sz val="12"/>
        <rFont val="Franklin Gothic Book"/>
        <family val="2"/>
        <scheme val="minor"/>
      </rPr>
      <t>sav</t>
    </r>
    <r>
      <rPr>
        <b/>
        <sz val="12"/>
        <rFont val="Franklin Gothic Book"/>
        <family val="2"/>
        <scheme val="minor"/>
      </rPr>
      <t>)</t>
    </r>
  </si>
  <si>
    <t>Calculation resuls</t>
  </si>
  <si>
    <t>project specific values</t>
  </si>
  <si>
    <t>TFES Article 8</t>
  </si>
  <si>
    <t>kWh/a</t>
  </si>
  <si>
    <t>Total final energy savings for Article 8 calculation</t>
  </si>
  <si>
    <t>TFES Article 4</t>
  </si>
  <si>
    <t>Total final energy savings for Article 4 calculation</t>
  </si>
  <si>
    <t>TPES Article 4</t>
  </si>
  <si>
    <t>Total primary energy savings for Article 4 calculation</t>
  </si>
  <si>
    <r>
      <t>GHG</t>
    </r>
    <r>
      <rPr>
        <vertAlign val="subscript"/>
        <sz val="10"/>
        <color theme="1" tint="0.249977111117893"/>
        <rFont val="Times New Roman"/>
        <family val="1"/>
      </rPr>
      <t>sav</t>
    </r>
  </si>
  <si>
    <r>
      <t>t</t>
    </r>
    <r>
      <rPr>
        <b/>
        <vertAlign val="subscript"/>
        <sz val="10"/>
        <color theme="1" tint="0.249977111117893"/>
        <rFont val="Times New Roman"/>
        <family val="1"/>
      </rPr>
      <t>CO2e</t>
    </r>
  </si>
  <si>
    <t>Greenhouse gas savings (CO2 equivalents)</t>
  </si>
  <si>
    <t>Costs related to the action</t>
  </si>
  <si>
    <t>Costs excl. VAT</t>
  </si>
  <si>
    <t>Investment costs</t>
  </si>
  <si>
    <t>[Euro2024/unit]</t>
  </si>
  <si>
    <t>Residential</t>
  </si>
  <si>
    <t>CBVU New built</t>
  </si>
  <si>
    <t>Investment expenditures include the purchase, delivery and installation of the products. The purchase cost is based on the street price, meaning that the values include margins for wholesale and retail on top of the manufacturer selling price. Installation costs include installation materials and labour costs.</t>
  </si>
  <si>
    <t>CBVU Renovation</t>
  </si>
  <si>
    <t>CBVU Replacement</t>
  </si>
  <si>
    <t>n.a.</t>
  </si>
  <si>
    <t>LBVU New built</t>
  </si>
  <si>
    <t>LBVU Renovation</t>
  </si>
  <si>
    <t>LBVU Replacement</t>
  </si>
  <si>
    <t xml:space="preserve">Non-residential </t>
  </si>
  <si>
    <t>CBVU/CHRV New built</t>
  </si>
  <si>
    <t>CBVU/CHRV Renovation</t>
  </si>
  <si>
    <t>CBVU/CHRV Replacement</t>
  </si>
  <si>
    <t>Variable operational costs</t>
  </si>
  <si>
    <t>[Euro2024/year]</t>
  </si>
  <si>
    <t>Costs of reduced fuel input</t>
  </si>
  <si>
    <t>Fuel prices before/after from Eurostat</t>
  </si>
  <si>
    <t xml:space="preserve">Variable operational expenditures consist of energy costs of the space heating system. </t>
  </si>
  <si>
    <t>Fixed operational costs</t>
  </si>
  <si>
    <t>[Euro2024/unit/year]</t>
  </si>
  <si>
    <t>CBVU</t>
  </si>
  <si>
    <t xml:space="preserve">Fixed operational expenditures are related to the maintenance of the ventilation system with heat recovery. Maintenance expenditures include costs for e.g. filter replacement, cleaning of fans, ducts, valves and grills, and small repairs. </t>
  </si>
  <si>
    <t>LBVU</t>
  </si>
  <si>
    <t>CBVU/CHRV</t>
  </si>
  <si>
    <t>Lifetime</t>
  </si>
  <si>
    <t>[a]</t>
  </si>
  <si>
    <t>Technical lifetime</t>
  </si>
  <si>
    <t>Estimate for the technical lifetime expectancy of heat recovery systems and of ventilation systems with heat recovery, valid for residential and non-residential buildings.</t>
  </si>
  <si>
    <t>Legend</t>
  </si>
  <si>
    <t>Central Bidirectional Ventilation Unit</t>
  </si>
  <si>
    <t>Local Bidirectional Ventilation Unit</t>
  </si>
  <si>
    <t>CHRV</t>
  </si>
  <si>
    <t>Central Heat Recovery Ventilation</t>
  </si>
  <si>
    <t>Conversion factors</t>
  </si>
  <si>
    <t>[values based on Eurostat energy balances of 2023]</t>
  </si>
  <si>
    <t>Energy Carrier</t>
  </si>
  <si>
    <r>
      <t>emission factor [gCO</t>
    </r>
    <r>
      <rPr>
        <b/>
        <vertAlign val="subscript"/>
        <sz val="11"/>
        <color theme="0"/>
        <rFont val="Franklin Gothic Book"/>
        <family val="2"/>
        <scheme val="minor"/>
      </rPr>
      <t>2</t>
    </r>
    <r>
      <rPr>
        <b/>
        <sz val="11"/>
        <color theme="0"/>
        <rFont val="Franklin Gothic Book"/>
        <family val="2"/>
        <scheme val="minor"/>
      </rPr>
      <t>/kWh]</t>
    </r>
  </si>
  <si>
    <t>factor final to primary [-]</t>
  </si>
  <si>
    <t>Remark</t>
  </si>
  <si>
    <t>Reference heating system - residential</t>
  </si>
  <si>
    <t>Reference heating system - non-residential</t>
  </si>
  <si>
    <t>District heat</t>
  </si>
  <si>
    <t>Gas/Diesel oil</t>
  </si>
  <si>
    <t>Motor gasoline</t>
  </si>
  <si>
    <t>Biodiesels</t>
  </si>
  <si>
    <t>Biogasoline</t>
  </si>
  <si>
    <t>Other liquid biofuels</t>
  </si>
  <si>
    <t>Biogas</t>
  </si>
  <si>
    <t>Wood/wood waste</t>
  </si>
  <si>
    <t>Other primary solid biomass</t>
  </si>
  <si>
    <t>Kerosene (other than jet kerosene)</t>
  </si>
  <si>
    <t>Liquefied petroleum gases</t>
  </si>
  <si>
    <t>Naphtha</t>
  </si>
  <si>
    <t>Natural gas liquids</t>
  </si>
  <si>
    <t>Petroleum coke</t>
  </si>
  <si>
    <t>Refinery gas</t>
  </si>
  <si>
    <t>Residual fuel oil</t>
  </si>
  <si>
    <t>White spirit and SBP</t>
  </si>
  <si>
    <t>Other petroleum products</t>
  </si>
  <si>
    <t>Anthracite</t>
  </si>
  <si>
    <t>Lignite</t>
  </si>
  <si>
    <t>Charcoal</t>
  </si>
  <si>
    <t>Coal tar</t>
  </si>
  <si>
    <t>Coke oven coke and lignite coke</t>
  </si>
  <si>
    <t>Coking coal</t>
  </si>
  <si>
    <t>Patent fuel</t>
  </si>
  <si>
    <t>Sub-bituminous coal</t>
  </si>
  <si>
    <t>Other bituminous coal</t>
  </si>
  <si>
    <t>Industrial wastes</t>
  </si>
  <si>
    <t>Blast furnace gas</t>
  </si>
  <si>
    <t>Coke oven gas</t>
  </si>
  <si>
    <t>Oxygen steel furnace gas</t>
  </si>
  <si>
    <t>Oil shale and tar sands</t>
  </si>
  <si>
    <t>Solids</t>
  </si>
  <si>
    <t>Solids = assumed equal to other bituminous coal, as very high share of solides comprises of other bituminous coal (EU-27, Eurostat, Energy Balances)</t>
  </si>
  <si>
    <t>Solar</t>
  </si>
  <si>
    <t>Geothermal</t>
  </si>
  <si>
    <t>Peat</t>
  </si>
  <si>
    <t>Values for savings calculation</t>
  </si>
  <si>
    <r>
      <rPr>
        <sz val="11"/>
        <color theme="5"/>
        <rFont val="Symbol"/>
        <family val="1"/>
        <charset val="2"/>
      </rPr>
      <t>h</t>
    </r>
    <r>
      <rPr>
        <vertAlign val="subscript"/>
        <sz val="11"/>
        <color theme="5"/>
        <rFont val="Franklin Gothic Book"/>
        <family val="2"/>
        <scheme val="minor"/>
      </rPr>
      <t>HR,after</t>
    </r>
  </si>
  <si>
    <t>[-]</t>
  </si>
  <si>
    <t>Technology_type</t>
  </si>
  <si>
    <t>Eta_HR_after</t>
  </si>
  <si>
    <r>
      <rPr>
        <sz val="11"/>
        <color theme="5"/>
        <rFont val="Symbol"/>
        <family val="1"/>
        <charset val="2"/>
      </rPr>
      <t>h</t>
    </r>
    <r>
      <rPr>
        <vertAlign val="subscript"/>
        <sz val="11"/>
        <color theme="5"/>
        <rFont val="Franklin Gothic Book"/>
        <family val="2"/>
        <scheme val="minor"/>
      </rPr>
      <t>HR,before</t>
    </r>
  </si>
  <si>
    <t>Building_type</t>
  </si>
  <si>
    <t>Eta_HR_before</t>
  </si>
  <si>
    <t>[m²]</t>
  </si>
  <si>
    <t>[m]</t>
  </si>
  <si>
    <r>
      <rPr>
        <sz val="11"/>
        <color theme="5"/>
        <rFont val="Symbol"/>
        <family val="1"/>
        <charset val="2"/>
      </rPr>
      <t>r</t>
    </r>
    <r>
      <rPr>
        <vertAlign val="subscript"/>
        <sz val="11"/>
        <color theme="5"/>
        <rFont val="Franklin Gothic Book"/>
        <family val="2"/>
        <scheme val="minor"/>
      </rPr>
      <t>air</t>
    </r>
  </si>
  <si>
    <t>[kg/m³]</t>
  </si>
  <si>
    <t>density of air</t>
  </si>
  <si>
    <r>
      <t>c</t>
    </r>
    <r>
      <rPr>
        <vertAlign val="subscript"/>
        <sz val="11"/>
        <color theme="5"/>
        <rFont val="Franklin Gothic Book"/>
        <family val="2"/>
        <scheme val="minor"/>
      </rPr>
      <t>p,air</t>
    </r>
  </si>
  <si>
    <t>[kWh/(kg.K)]</t>
  </si>
  <si>
    <t>specific heat of air</t>
  </si>
  <si>
    <r>
      <rPr>
        <sz val="11"/>
        <color theme="5"/>
        <rFont val="Symbol"/>
        <family val="1"/>
        <charset val="2"/>
      </rPr>
      <t>D</t>
    </r>
    <r>
      <rPr>
        <sz val="11"/>
        <color theme="5"/>
        <rFont val="Franklin Gothic Book"/>
        <family val="2"/>
        <scheme val="minor"/>
      </rPr>
      <t>T</t>
    </r>
  </si>
  <si>
    <t>[°C]</t>
  </si>
  <si>
    <t>Climate_region</t>
  </si>
  <si>
    <t>D_T</t>
  </si>
  <si>
    <r>
      <t>t</t>
    </r>
    <r>
      <rPr>
        <vertAlign val="subscript"/>
        <sz val="11"/>
        <color theme="5"/>
        <rFont val="Franklin Gothic Book"/>
        <family val="2"/>
        <scheme val="minor"/>
      </rPr>
      <t>SH</t>
    </r>
  </si>
  <si>
    <t>[h]</t>
  </si>
  <si>
    <t>t_SH</t>
  </si>
  <si>
    <r>
      <rPr>
        <sz val="11"/>
        <color theme="5"/>
        <rFont val="Symbol"/>
        <family val="1"/>
        <charset val="2"/>
      </rPr>
      <t>h</t>
    </r>
    <r>
      <rPr>
        <vertAlign val="subscript"/>
        <sz val="11"/>
        <color theme="5"/>
        <rFont val="Franklin Gothic Book"/>
        <family val="2"/>
        <scheme val="minor"/>
      </rPr>
      <t>SH</t>
    </r>
  </si>
  <si>
    <t>Eta_SH</t>
  </si>
  <si>
    <r>
      <t>f</t>
    </r>
    <r>
      <rPr>
        <vertAlign val="subscript"/>
        <sz val="11"/>
        <color theme="5"/>
        <rFont val="Franklin Gothic Book"/>
        <family val="2"/>
        <scheme val="minor"/>
      </rPr>
      <t>BEH</t>
    </r>
  </si>
  <si>
    <t>f_BEH</t>
  </si>
  <si>
    <r>
      <t>f</t>
    </r>
    <r>
      <rPr>
        <vertAlign val="subscript"/>
        <sz val="11"/>
        <color theme="1"/>
        <rFont val="Franklin Gothic Book"/>
        <family val="2"/>
        <scheme val="minor"/>
      </rPr>
      <t>BEH</t>
    </r>
    <r>
      <rPr>
        <sz val="11"/>
        <color theme="1"/>
        <rFont val="Franklin Gothic Book"/>
        <family val="2"/>
        <scheme val="minor"/>
      </rPr>
      <t xml:space="preserve"> is not available for non-residential buildings - currently set equal to 1 to enable calculation</t>
    </r>
  </si>
  <si>
    <t>Lifetime of savings</t>
  </si>
  <si>
    <t>EU 27 distribution of energy carriers based on building type for space heating</t>
  </si>
  <si>
    <t>Energy_carrier_SH</t>
  </si>
  <si>
    <r>
      <t>Share</t>
    </r>
    <r>
      <rPr>
        <b/>
        <vertAlign val="subscript"/>
        <sz val="11"/>
        <color theme="0"/>
        <rFont val="Franklin Gothic Book"/>
        <family val="2"/>
        <scheme val="minor"/>
      </rPr>
      <t>ec</t>
    </r>
    <r>
      <rPr>
        <b/>
        <sz val="11"/>
        <color theme="0"/>
        <rFont val="Franklin Gothic Book"/>
        <family val="2"/>
        <scheme val="minor"/>
      </rPr>
      <t xml:space="preserve"> Space heating [%]</t>
    </r>
  </si>
  <si>
    <t>Geothermal energy</t>
  </si>
  <si>
    <t>Assumed that derived heat = district heat</t>
  </si>
  <si>
    <t>In case no national values are available, EU27 average conversion factors per energy carrier have been prepared in sheet 'EU values' and can be included via copy and paste.</t>
  </si>
  <si>
    <t>Calculation_type</t>
  </si>
  <si>
    <t>National values</t>
  </si>
  <si>
    <t>North</t>
  </si>
  <si>
    <t>South</t>
  </si>
  <si>
    <t>Run-around heat recovery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</si>
</sst>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_-;\-* #,##0.0_-;_-* &quot;-&quot;??_-;_-@_-"/>
    <numFmt numFmtId="165" formatCode="0.000"/>
    <numFmt numFmtId="166" formatCode="#,##0.0;\-\ #,##0.0;\-"/>
    <numFmt numFmtId="167" formatCode="#,##0.00;\-\ #,##0.00;\-"/>
    <numFmt numFmtId="168" formatCode="0.0"/>
    <numFmt numFmtId="169" formatCode="_-* #,##0_-;\-* #,##0_-;_-* &quot;-&quot;??_-;_-@_-"/>
    <numFmt numFmtId="170" formatCode="_-* #,##0.000_-;\-* #,##0.000_-;_-* &quot;-&quot;??_-;_-@_-"/>
    <numFmt numFmtId="171" formatCode="_-* #,##0.000000_-;\-* #,##0.000000_-;_-* &quot;-&quot;??_-;_-@_-"/>
  </numFmts>
  <fonts count="34">
    <font>
      <sz val="11"/>
      <color theme="1"/>
      <name val="Franklin Gothic Book"/>
      <family val="2"/>
      <scheme val="minor"/>
    </font>
    <font>
      <sz val="11"/>
      <color theme="1"/>
      <name val="Franklin Gothic Book"/>
      <family val="2"/>
      <scheme val="minor"/>
    </font>
    <font>
      <b/>
      <sz val="16"/>
      <color rgb="FFCE321A"/>
      <name val="Franklin Gothic Book"/>
      <family val="2"/>
      <scheme val="minor"/>
    </font>
    <font>
      <sz val="10"/>
      <color theme="1" tint="0.249977111117893"/>
      <name val="Times New Roman"/>
      <family val="1"/>
    </font>
    <font>
      <sz val="10"/>
      <color theme="1" tint="0.249977111117893"/>
      <name val="Franklin Gothic Book"/>
      <family val="2"/>
      <scheme val="minor"/>
    </font>
    <font>
      <b/>
      <sz val="10"/>
      <color theme="6" tint="-0.499984740745262"/>
      <name val="Franklin Gothic Book"/>
      <family val="2"/>
      <scheme val="minor"/>
    </font>
    <font>
      <b/>
      <sz val="11"/>
      <color theme="7" tint="-0.249977111117893"/>
      <name val="Franklin Gothic Book"/>
      <family val="2"/>
      <scheme val="minor"/>
    </font>
    <font>
      <b/>
      <sz val="11"/>
      <color theme="0"/>
      <name val="Franklin Gothic Book"/>
      <family val="2"/>
      <scheme val="minor"/>
    </font>
    <font>
      <b/>
      <sz val="14"/>
      <color rgb="FF00B050"/>
      <name val="Franklin Gothic Book"/>
      <family val="2"/>
      <scheme val="minor"/>
    </font>
    <font>
      <sz val="11"/>
      <color theme="1" tint="0.249977111117893"/>
      <name val="Franklin Gothic Book"/>
      <family val="2"/>
      <scheme val="minor"/>
    </font>
    <font>
      <sz val="11"/>
      <color rgb="FFC00000"/>
      <name val="Franklin Gothic Book"/>
      <family val="2"/>
      <scheme val="minor"/>
    </font>
    <font>
      <b/>
      <sz val="14"/>
      <color theme="5"/>
      <name val="Franklin Gothic Book"/>
      <family val="2"/>
      <scheme val="minor"/>
    </font>
    <font>
      <b/>
      <sz val="12"/>
      <name val="Franklin Gothic Book"/>
      <family val="2"/>
      <scheme val="minor"/>
    </font>
    <font>
      <sz val="20"/>
      <color theme="5"/>
      <name val="Franklin Gothic Medium"/>
      <family val="2"/>
      <scheme val="major"/>
    </font>
    <font>
      <sz val="9"/>
      <color theme="1"/>
      <name val="Franklin Gothic Book"/>
      <family val="2"/>
      <scheme val="minor"/>
    </font>
    <font>
      <vertAlign val="subscript"/>
      <sz val="11"/>
      <color theme="1" tint="0.249977111117893"/>
      <name val="Franklin Gothic Book"/>
      <family val="2"/>
      <scheme val="minor"/>
    </font>
    <font>
      <b/>
      <vertAlign val="subscript"/>
      <sz val="12"/>
      <name val="Franklin Gothic Book"/>
      <family val="2"/>
      <scheme val="minor"/>
    </font>
    <font>
      <vertAlign val="subscript"/>
      <sz val="10"/>
      <color theme="1" tint="0.249977111117893"/>
      <name val="Times New Roman"/>
      <family val="1"/>
    </font>
    <font>
      <b/>
      <sz val="11"/>
      <color theme="1" tint="0.249977111117893"/>
      <name val="Franklin Gothic Book"/>
      <family val="2"/>
      <scheme val="minor"/>
    </font>
    <font>
      <b/>
      <sz val="10"/>
      <color theme="1" tint="0.249977111117893"/>
      <name val="Times New Roman"/>
      <family val="1"/>
    </font>
    <font>
      <b/>
      <vertAlign val="subscript"/>
      <sz val="10"/>
      <color theme="1" tint="0.249977111117893"/>
      <name val="Times New Roman"/>
      <family val="1"/>
    </font>
    <font>
      <b/>
      <vertAlign val="subscript"/>
      <sz val="11"/>
      <color theme="0"/>
      <name val="Franklin Gothic Book"/>
      <family val="2"/>
      <scheme val="minor"/>
    </font>
    <font>
      <sz val="9"/>
      <color theme="5"/>
      <name val="Franklin Gothic Book"/>
      <family val="2"/>
      <scheme val="minor"/>
    </font>
    <font>
      <sz val="11"/>
      <color theme="1" tint="0.249977111117893"/>
      <name val="Symbol"/>
      <family val="1"/>
      <charset val="2"/>
    </font>
    <font>
      <b/>
      <sz val="11"/>
      <color theme="5"/>
      <name val="Franklin Gothic Book"/>
      <family val="2"/>
      <scheme val="minor"/>
    </font>
    <font>
      <sz val="11"/>
      <color theme="5"/>
      <name val="Franklin Gothic Book"/>
      <family val="2"/>
      <scheme val="minor"/>
    </font>
    <font>
      <sz val="11"/>
      <color theme="5"/>
      <name val="Symbol"/>
      <family val="1"/>
      <charset val="2"/>
    </font>
    <font>
      <vertAlign val="subscript"/>
      <sz val="11"/>
      <color theme="5"/>
      <name val="Franklin Gothic Book"/>
      <family val="2"/>
      <scheme val="minor"/>
    </font>
    <font>
      <sz val="11"/>
      <color theme="5"/>
      <name val="Franklin Gothic Book"/>
      <family val="1"/>
      <charset val="2"/>
      <scheme val="minor"/>
    </font>
    <font>
      <sz val="11"/>
      <color theme="1" tint="0.249977111117893"/>
      <name val="Franklin Gothic Book"/>
      <family val="1"/>
      <charset val="2"/>
      <scheme val="minor"/>
    </font>
    <font>
      <b/>
      <sz val="10"/>
      <color rgb="FF00B050"/>
      <name val="Franklin Gothic Book"/>
      <family val="2"/>
      <scheme val="minor"/>
    </font>
    <font>
      <sz val="11"/>
      <name val="Franklin Gothic Book"/>
      <family val="2"/>
      <scheme val="minor"/>
    </font>
    <font>
      <u/>
      <sz val="11"/>
      <color theme="10"/>
      <name val="Franklin Gothic Book"/>
      <family val="2"/>
      <scheme val="minor"/>
    </font>
    <font>
      <vertAlign val="subscript"/>
      <sz val="11"/>
      <color theme="1"/>
      <name val="Franklin Gothic Book"/>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5"/>
        <bgColor indexed="64"/>
      </patternFill>
    </fill>
    <fill>
      <patternFill patternType="solid">
        <fgColor rgb="FFD6FEDE"/>
        <bgColor theme="0"/>
      </patternFill>
    </fill>
    <fill>
      <patternFill patternType="solid">
        <fgColor theme="6"/>
        <bgColor indexed="64"/>
      </patternFill>
    </fill>
  </fills>
  <borders count="34">
    <border>
      <left/>
      <right/>
      <top/>
      <bottom/>
      <diagonal/>
    </border>
    <border>
      <left style="thin">
        <color theme="5"/>
      </left>
      <right/>
      <top style="thin">
        <color theme="5"/>
      </top>
      <bottom style="thin">
        <color theme="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ck">
        <color theme="4"/>
      </bottom>
      <diagonal/>
    </border>
    <border>
      <left/>
      <right/>
      <top/>
      <bottom style="medium">
        <color theme="4" tint="0.39997558519241921"/>
      </bottom>
      <diagonal/>
    </border>
    <border>
      <left style="thin">
        <color rgb="FF00B050"/>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theme="5"/>
      </left>
      <right style="thin">
        <color theme="5"/>
      </right>
      <top style="thin">
        <color theme="5"/>
      </top>
      <bottom style="thin">
        <color theme="5"/>
      </bottom>
      <diagonal/>
    </border>
    <border>
      <left/>
      <right style="thin">
        <color theme="5"/>
      </right>
      <top style="thin">
        <color theme="5"/>
      </top>
      <bottom style="thin">
        <color theme="5"/>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diagonal/>
    </border>
    <border>
      <left style="thin">
        <color rgb="FF04C56C"/>
      </left>
      <right/>
      <top style="thin">
        <color rgb="FF04C56C"/>
      </top>
      <bottom/>
      <diagonal/>
    </border>
    <border>
      <left/>
      <right style="thin">
        <color rgb="FF04C56C"/>
      </right>
      <top style="thin">
        <color rgb="FF04C56C"/>
      </top>
      <bottom/>
      <diagonal/>
    </border>
    <border>
      <left style="thin">
        <color rgb="FF04C56C"/>
      </left>
      <right/>
      <top/>
      <bottom/>
      <diagonal/>
    </border>
    <border>
      <left style="thin">
        <color rgb="FF04C56C"/>
      </left>
      <right/>
      <top/>
      <bottom style="thin">
        <color rgb="FF04C56C"/>
      </bottom>
      <diagonal/>
    </border>
    <border>
      <left/>
      <right style="thin">
        <color rgb="FF04C56C"/>
      </right>
      <top/>
      <bottom style="thin">
        <color rgb="FF04C56C"/>
      </bottom>
      <diagonal/>
    </border>
    <border>
      <left/>
      <right/>
      <top style="thin">
        <color theme="5"/>
      </top>
      <bottom/>
      <diagonal/>
    </border>
    <border>
      <left/>
      <right/>
      <top style="thin">
        <color rgb="FF04C56C"/>
      </top>
      <bottom/>
      <diagonal/>
    </border>
    <border>
      <left/>
      <right/>
      <top/>
      <bottom style="thin">
        <color rgb="FF04C56C"/>
      </bottom>
      <diagonal/>
    </border>
    <border>
      <left style="thin">
        <color rgb="FF04C56C"/>
      </left>
      <right/>
      <top style="thin">
        <color rgb="FF04C56C"/>
      </top>
      <bottom style="thin">
        <color rgb="FF04C56C"/>
      </bottom>
      <diagonal/>
    </border>
    <border>
      <left/>
      <right style="thin">
        <color rgb="FF04C56C"/>
      </right>
      <top style="thin">
        <color rgb="FF04C56C"/>
      </top>
      <bottom style="thin">
        <color rgb="FF04C56C"/>
      </bottom>
      <diagonal/>
    </border>
    <border>
      <left style="thin">
        <color theme="5"/>
      </left>
      <right style="thin">
        <color theme="5"/>
      </right>
      <top style="thin">
        <color theme="5"/>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right/>
      <top style="thin">
        <color rgb="FF04C56C"/>
      </top>
      <bottom style="thin">
        <color rgb="FF04C56C"/>
      </bottom>
      <diagonal/>
    </border>
  </borders>
  <cellStyleXfs count="18">
    <xf numFmtId="0" fontId="0" fillId="0" borderId="0"/>
    <xf numFmtId="43" fontId="1" fillId="0" borderId="0" applyFont="0" applyFill="0" applyBorder="0" applyAlignment="0" applyProtection="0"/>
    <xf numFmtId="49" fontId="2" fillId="0" borderId="0">
      <alignment horizontal="left" vertical="top"/>
    </xf>
    <xf numFmtId="0" fontId="4" fillId="2" borderId="2" applyNumberFormat="0">
      <protection locked="0"/>
    </xf>
    <xf numFmtId="0" fontId="3" fillId="4" borderId="0">
      <alignment horizontal="justify" vertical="center" wrapText="1"/>
    </xf>
    <xf numFmtId="164" fontId="5" fillId="3" borderId="0"/>
    <xf numFmtId="164" fontId="4" fillId="4" borderId="0"/>
    <xf numFmtId="49" fontId="6" fillId="0" borderId="0"/>
    <xf numFmtId="43" fontId="1" fillId="0" borderId="0" applyFont="0" applyFill="0" applyBorder="0" applyAlignment="0" applyProtection="0"/>
    <xf numFmtId="0" fontId="13" fillId="0" borderId="0" applyNumberFormat="0" applyFill="0" applyBorder="0" applyAlignment="0" applyProtection="0"/>
    <xf numFmtId="0" fontId="11" fillId="0" borderId="3" applyNumberFormat="0" applyFill="0" applyBorder="0" applyAlignment="0" applyProtection="0"/>
    <xf numFmtId="0" fontId="7" fillId="5" borderId="9" applyNumberFormat="0" applyAlignment="0" applyProtection="0"/>
    <xf numFmtId="0" fontId="12" fillId="0" borderId="4" applyNumberFormat="0" applyFill="0" applyBorder="0" applyAlignment="0" applyProtection="0"/>
    <xf numFmtId="0" fontId="1" fillId="6" borderId="9" applyNumberFormat="0" applyAlignment="0" applyProtection="0"/>
    <xf numFmtId="0" fontId="9" fillId="4" borderId="0" applyNumberFormat="0" applyFill="0" applyBorder="0" applyAlignment="0" applyProtection="0">
      <alignment horizontal="justify" vertical="center" wrapText="1"/>
    </xf>
    <xf numFmtId="9" fontId="1" fillId="0" borderId="0" applyFont="0" applyFill="0" applyBorder="0" applyAlignment="0" applyProtection="0"/>
    <xf numFmtId="0" fontId="1" fillId="0" borderId="9">
      <protection locked="0"/>
    </xf>
    <xf numFmtId="0" fontId="32" fillId="0" borderId="0" applyNumberFormat="0" applyFill="0" applyBorder="0" applyAlignment="0" applyProtection="0"/>
  </cellStyleXfs>
  <cellXfs count="135">
    <xf numFmtId="0" fontId="0" fillId="0" borderId="0" xfId="0"/>
    <xf numFmtId="0" fontId="4" fillId="4" borderId="0" xfId="0" applyFont="1" applyFill="1" applyAlignment="1">
      <alignment horizontal="left" vertical="top" wrapText="1"/>
    </xf>
    <xf numFmtId="0" fontId="0" fillId="4" borderId="0" xfId="0" applyFill="1"/>
    <xf numFmtId="0" fontId="9" fillId="4" borderId="0" xfId="0" applyFont="1" applyFill="1"/>
    <xf numFmtId="0" fontId="3" fillId="4" borderId="0" xfId="0" applyFont="1" applyFill="1" applyAlignment="1">
      <alignment horizontal="justify" vertical="center" wrapText="1"/>
    </xf>
    <xf numFmtId="0" fontId="3" fillId="4" borderId="0" xfId="4" quotePrefix="1">
      <alignment horizontal="justify" vertical="center" wrapText="1"/>
    </xf>
    <xf numFmtId="0" fontId="3" fillId="4" borderId="0" xfId="4">
      <alignment horizontal="justify" vertical="center" wrapText="1"/>
    </xf>
    <xf numFmtId="43" fontId="9" fillId="4" borderId="0" xfId="8" applyFont="1" applyFill="1" applyBorder="1" applyProtection="1">
      <protection locked="0"/>
    </xf>
    <xf numFmtId="0" fontId="3" fillId="4" borderId="5" xfId="4" quotePrefix="1" applyBorder="1" applyAlignment="1">
      <alignment horizontal="center" vertical="center" wrapText="1"/>
    </xf>
    <xf numFmtId="0" fontId="13" fillId="0" borderId="0" xfId="9"/>
    <xf numFmtId="0" fontId="7" fillId="5" borderId="9" xfId="11"/>
    <xf numFmtId="4" fontId="7" fillId="5" borderId="9" xfId="11" applyNumberFormat="1" applyAlignment="1">
      <alignment wrapText="1"/>
    </xf>
    <xf numFmtId="49" fontId="8" fillId="4" borderId="0" xfId="2" applyFont="1" applyFill="1">
      <alignment horizontal="left" vertical="top"/>
    </xf>
    <xf numFmtId="0" fontId="3" fillId="4" borderId="0" xfId="4" applyAlignment="1">
      <alignment vertical="center" wrapText="1"/>
    </xf>
    <xf numFmtId="0" fontId="9" fillId="4" borderId="0" xfId="14" applyFill="1" applyAlignment="1">
      <alignment horizontal="justify" vertical="center" wrapText="1"/>
    </xf>
    <xf numFmtId="0" fontId="9" fillId="4" borderId="0" xfId="14" applyFill="1" applyAlignment="1"/>
    <xf numFmtId="4" fontId="1" fillId="6" borderId="9" xfId="13" applyNumberFormat="1"/>
    <xf numFmtId="43" fontId="4" fillId="4" borderId="0" xfId="8" applyFont="1" applyFill="1" applyBorder="1" applyProtection="1">
      <protection locked="0"/>
    </xf>
    <xf numFmtId="9" fontId="4" fillId="4" borderId="0" xfId="8" applyNumberFormat="1" applyFont="1" applyFill="1" applyBorder="1" applyProtection="1">
      <protection locked="0"/>
    </xf>
    <xf numFmtId="43" fontId="1" fillId="6" borderId="9" xfId="13" applyNumberFormat="1" applyProtection="1">
      <protection locked="0"/>
    </xf>
    <xf numFmtId="9" fontId="1" fillId="6" borderId="9" xfId="13" applyNumberFormat="1" applyProtection="1">
      <protection locked="0"/>
    </xf>
    <xf numFmtId="43" fontId="9" fillId="4" borderId="5" xfId="8" applyFont="1" applyFill="1" applyBorder="1" applyProtection="1">
      <protection locked="0"/>
    </xf>
    <xf numFmtId="0" fontId="14" fillId="4" borderId="0" xfId="0" applyFont="1" applyFill="1"/>
    <xf numFmtId="0" fontId="7" fillId="5" borderId="9" xfId="11" applyAlignment="1"/>
    <xf numFmtId="0" fontId="3" fillId="0" borderId="0" xfId="4" applyFill="1">
      <alignment horizontal="justify" vertical="center" wrapText="1"/>
    </xf>
    <xf numFmtId="0" fontId="1" fillId="6" borderId="9" xfId="13" applyAlignment="1" applyProtection="1">
      <alignment vertical="center"/>
      <protection locked="0"/>
    </xf>
    <xf numFmtId="0" fontId="19" fillId="4" borderId="5" xfId="4" applyFont="1" applyBorder="1" applyAlignment="1">
      <alignment horizontal="center" vertical="center" wrapText="1"/>
    </xf>
    <xf numFmtId="166" fontId="18" fillId="2" borderId="5" xfId="8" applyNumberFormat="1" applyFont="1" applyFill="1" applyBorder="1" applyProtection="1">
      <protection locked="0"/>
    </xf>
    <xf numFmtId="167" fontId="18" fillId="2" borderId="5" xfId="8" applyNumberFormat="1" applyFont="1" applyFill="1" applyBorder="1" applyProtection="1">
      <protection locked="0"/>
    </xf>
    <xf numFmtId="0" fontId="4" fillId="4" borderId="7" xfId="0" applyFont="1" applyFill="1" applyBorder="1" applyAlignment="1">
      <alignment horizontal="left"/>
    </xf>
    <xf numFmtId="0" fontId="4" fillId="4" borderId="6" xfId="0" applyFont="1" applyFill="1" applyBorder="1" applyAlignment="1">
      <alignment horizontal="left"/>
    </xf>
    <xf numFmtId="0" fontId="4" fillId="4" borderId="8" xfId="0" applyFont="1" applyFill="1" applyBorder="1" applyAlignment="1">
      <alignment horizontal="left"/>
    </xf>
    <xf numFmtId="0" fontId="7" fillId="5" borderId="9" xfId="11" applyAlignment="1">
      <alignment horizontal="center" vertical="center"/>
    </xf>
    <xf numFmtId="0" fontId="22" fillId="0" borderId="0" xfId="0" applyFont="1"/>
    <xf numFmtId="49" fontId="12" fillId="4" borderId="0" xfId="12" applyNumberFormat="1" applyFill="1" applyBorder="1" applyAlignment="1">
      <alignment horizontal="left" vertical="top"/>
    </xf>
    <xf numFmtId="0" fontId="4" fillId="4" borderId="7" xfId="0" applyFont="1" applyFill="1" applyBorder="1" applyAlignment="1">
      <alignment horizontal="left"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4" fillId="0" borderId="0" xfId="0" applyFont="1"/>
    <xf numFmtId="0" fontId="25" fillId="0" borderId="0" xfId="0" applyFont="1"/>
    <xf numFmtId="0" fontId="28" fillId="0" borderId="0" xfId="0" applyFont="1"/>
    <xf numFmtId="0" fontId="7" fillId="5" borderId="0" xfId="0" applyFont="1" applyFill="1"/>
    <xf numFmtId="0" fontId="0" fillId="0" borderId="9" xfId="0" applyBorder="1"/>
    <xf numFmtId="2" fontId="0" fillId="0" borderId="9" xfId="0" applyNumberFormat="1" applyBorder="1"/>
    <xf numFmtId="168" fontId="0" fillId="0" borderId="9" xfId="0" applyNumberFormat="1" applyBorder="1"/>
    <xf numFmtId="1" fontId="0" fillId="0" borderId="9" xfId="0" applyNumberFormat="1" applyBorder="1"/>
    <xf numFmtId="43" fontId="0" fillId="0" borderId="9" xfId="8" applyFont="1" applyBorder="1"/>
    <xf numFmtId="169" fontId="0" fillId="0" borderId="9" xfId="8" applyNumberFormat="1" applyFont="1" applyBorder="1"/>
    <xf numFmtId="170" fontId="0" fillId="0" borderId="9" xfId="8" applyNumberFormat="1" applyFont="1" applyBorder="1"/>
    <xf numFmtId="171" fontId="0" fillId="0" borderId="9" xfId="8" applyNumberFormat="1" applyFont="1" applyBorder="1"/>
    <xf numFmtId="0" fontId="29" fillId="4" borderId="0" xfId="14" applyFont="1" applyFill="1" applyAlignment="1">
      <alignment horizontal="justify" vertical="center" wrapText="1"/>
    </xf>
    <xf numFmtId="0" fontId="29" fillId="4" borderId="0" xfId="14" applyFont="1" applyFill="1" applyBorder="1" applyAlignment="1">
      <alignment horizontal="justify" vertical="center" wrapText="1"/>
    </xf>
    <xf numFmtId="0" fontId="4" fillId="4" borderId="0" xfId="0" applyFont="1" applyFill="1" applyAlignment="1">
      <alignment horizontal="left" vertical="top"/>
    </xf>
    <xf numFmtId="164" fontId="9" fillId="4" borderId="5" xfId="8" applyNumberFormat="1" applyFont="1" applyFill="1" applyBorder="1" applyProtection="1">
      <protection locked="0"/>
    </xf>
    <xf numFmtId="169" fontId="9" fillId="4" borderId="5" xfId="8" applyNumberFormat="1" applyFont="1" applyFill="1" applyBorder="1" applyProtection="1">
      <protection locked="0"/>
    </xf>
    <xf numFmtId="0" fontId="0" fillId="0" borderId="0" xfId="0" applyAlignment="1">
      <alignment horizontal="left"/>
    </xf>
    <xf numFmtId="0" fontId="0" fillId="0" borderId="22" xfId="0" applyBorder="1"/>
    <xf numFmtId="0" fontId="0" fillId="0" borderId="23" xfId="0" applyBorder="1"/>
    <xf numFmtId="0" fontId="1" fillId="0" borderId="9" xfId="0" applyFont="1" applyBorder="1"/>
    <xf numFmtId="0" fontId="1" fillId="0" borderId="9" xfId="0" applyFont="1" applyBorder="1" applyAlignment="1">
      <alignment horizontal="left"/>
    </xf>
    <xf numFmtId="0" fontId="1" fillId="0" borderId="14" xfId="0" applyFont="1" applyBorder="1"/>
    <xf numFmtId="0" fontId="1" fillId="0" borderId="20" xfId="0" applyFont="1" applyBorder="1"/>
    <xf numFmtId="0" fontId="1" fillId="0" borderId="16" xfId="0" applyFont="1" applyBorder="1"/>
    <xf numFmtId="0" fontId="1" fillId="0" borderId="0" xfId="0" applyFont="1"/>
    <xf numFmtId="0" fontId="1" fillId="0" borderId="17" xfId="0" applyFont="1" applyBorder="1"/>
    <xf numFmtId="0" fontId="1" fillId="0" borderId="21" xfId="0" applyFont="1" applyBorder="1"/>
    <xf numFmtId="0" fontId="1" fillId="0" borderId="10" xfId="0" applyFont="1" applyBorder="1" applyAlignment="1">
      <alignment horizontal="left"/>
    </xf>
    <xf numFmtId="0" fontId="1" fillId="0" borderId="15" xfId="0" applyFont="1" applyBorder="1"/>
    <xf numFmtId="0" fontId="1" fillId="0" borderId="10" xfId="0" applyFont="1" applyBorder="1"/>
    <xf numFmtId="0" fontId="1" fillId="0" borderId="18" xfId="0" applyFont="1" applyBorder="1"/>
    <xf numFmtId="0" fontId="1" fillId="0" borderId="22" xfId="0" applyFont="1" applyBorder="1"/>
    <xf numFmtId="0" fontId="1" fillId="0" borderId="23" xfId="0" applyFont="1" applyBorder="1"/>
    <xf numFmtId="0" fontId="1" fillId="0" borderId="23" xfId="0" applyFont="1" applyBorder="1" applyAlignment="1">
      <alignment horizontal="left"/>
    </xf>
    <xf numFmtId="170" fontId="9" fillId="4" borderId="5" xfId="8" applyNumberFormat="1" applyFont="1" applyFill="1" applyBorder="1" applyProtection="1">
      <protection locked="0"/>
    </xf>
    <xf numFmtId="0" fontId="25" fillId="0" borderId="0" xfId="0" applyFont="1" applyAlignment="1">
      <alignment horizontal="right"/>
    </xf>
    <xf numFmtId="49" fontId="30" fillId="4" borderId="0" xfId="2" applyFont="1" applyFill="1">
      <alignment horizontal="left" vertical="top"/>
    </xf>
    <xf numFmtId="0" fontId="0" fillId="0" borderId="33" xfId="0" applyBorder="1"/>
    <xf numFmtId="0" fontId="1" fillId="0" borderId="9" xfId="16">
      <protection locked="0"/>
    </xf>
    <xf numFmtId="0" fontId="31" fillId="7" borderId="9" xfId="0" applyFont="1" applyFill="1" applyBorder="1"/>
    <xf numFmtId="4" fontId="0" fillId="0" borderId="9" xfId="0" applyNumberFormat="1" applyBorder="1"/>
    <xf numFmtId="165" fontId="0" fillId="0" borderId="9" xfId="0" applyNumberFormat="1" applyBorder="1"/>
    <xf numFmtId="4" fontId="0" fillId="0" borderId="9" xfId="0" applyNumberFormat="1" applyBorder="1" applyAlignment="1">
      <alignment horizontal="right"/>
    </xf>
    <xf numFmtId="10" fontId="0" fillId="0" borderId="9" xfId="15" applyNumberFormat="1" applyFont="1" applyBorder="1"/>
    <xf numFmtId="2" fontId="0" fillId="0" borderId="0" xfId="0" applyNumberFormat="1"/>
    <xf numFmtId="0" fontId="0" fillId="0" borderId="24" xfId="0" applyBorder="1" applyAlignment="1">
      <alignment vertical="top"/>
    </xf>
    <xf numFmtId="0" fontId="32" fillId="0" borderId="1" xfId="17" applyBorder="1"/>
    <xf numFmtId="43" fontId="9" fillId="0" borderId="0" xfId="8" applyFont="1" applyFill="1" applyBorder="1" applyProtection="1">
      <protection locked="0"/>
    </xf>
    <xf numFmtId="0" fontId="4" fillId="4" borderId="7" xfId="0" applyFont="1" applyFill="1" applyBorder="1" applyAlignment="1">
      <alignment horizontal="left" wrapText="1"/>
    </xf>
    <xf numFmtId="0" fontId="4" fillId="4" borderId="6" xfId="0" applyFont="1" applyFill="1" applyBorder="1" applyAlignment="1">
      <alignment horizontal="left" wrapText="1"/>
    </xf>
    <xf numFmtId="0" fontId="4" fillId="4" borderId="8" xfId="0" applyFont="1" applyFill="1" applyBorder="1" applyAlignment="1">
      <alignment horizontal="left" wrapText="1"/>
    </xf>
    <xf numFmtId="0" fontId="4" fillId="4" borderId="25" xfId="0" applyFont="1" applyFill="1" applyBorder="1" applyAlignment="1">
      <alignment horizontal="left" vertical="top" wrapText="1"/>
    </xf>
    <xf numFmtId="0" fontId="4" fillId="4" borderId="26" xfId="0" applyFont="1" applyFill="1" applyBorder="1" applyAlignment="1">
      <alignment horizontal="left" vertical="top" wrapText="1"/>
    </xf>
    <xf numFmtId="0" fontId="4" fillId="4" borderId="27" xfId="0" applyFont="1" applyFill="1" applyBorder="1" applyAlignment="1">
      <alignment horizontal="left" vertical="top" wrapText="1"/>
    </xf>
    <xf numFmtId="0" fontId="4" fillId="4" borderId="28" xfId="0" applyFont="1" applyFill="1" applyBorder="1" applyAlignment="1">
      <alignment horizontal="left" vertical="top" wrapText="1"/>
    </xf>
    <xf numFmtId="0" fontId="4" fillId="4" borderId="0" xfId="0" applyFont="1" applyFill="1" applyAlignment="1">
      <alignment horizontal="left" vertical="top" wrapText="1"/>
    </xf>
    <xf numFmtId="0" fontId="4" fillId="4" borderId="29" xfId="0" applyFont="1" applyFill="1" applyBorder="1" applyAlignment="1">
      <alignment horizontal="left" vertical="top" wrapText="1"/>
    </xf>
    <xf numFmtId="0" fontId="4" fillId="4" borderId="30" xfId="0" applyFont="1" applyFill="1" applyBorder="1" applyAlignment="1">
      <alignment horizontal="left" vertical="top" wrapText="1"/>
    </xf>
    <xf numFmtId="0" fontId="4" fillId="4" borderId="31" xfId="0" applyFont="1" applyFill="1" applyBorder="1" applyAlignment="1">
      <alignment horizontal="left" vertical="top" wrapText="1"/>
    </xf>
    <xf numFmtId="0" fontId="4" fillId="4" borderId="32" xfId="0" applyFont="1" applyFill="1" applyBorder="1" applyAlignment="1">
      <alignment horizontal="left" vertical="top" wrapText="1"/>
    </xf>
    <xf numFmtId="0" fontId="4" fillId="4" borderId="7" xfId="0" applyFont="1" applyFill="1" applyBorder="1" applyAlignment="1">
      <alignment horizontal="left"/>
    </xf>
    <xf numFmtId="0" fontId="4" fillId="4" borderId="6" xfId="0" applyFont="1" applyFill="1" applyBorder="1" applyAlignment="1">
      <alignment horizontal="left"/>
    </xf>
    <xf numFmtId="0" fontId="4" fillId="4" borderId="8" xfId="0" applyFont="1" applyFill="1" applyBorder="1" applyAlignment="1">
      <alignment horizontal="left"/>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9" xfId="0" applyFont="1" applyBorder="1" applyAlignment="1">
      <alignment horizontal="left" vertical="center" wrapText="1"/>
    </xf>
    <xf numFmtId="0" fontId="7" fillId="5" borderId="0" xfId="11" applyBorder="1" applyAlignment="1">
      <alignment horizontal="left" vertical="center" wrapText="1"/>
    </xf>
    <xf numFmtId="0" fontId="7" fillId="5" borderId="10" xfId="11" applyBorder="1" applyAlignment="1">
      <alignment horizontal="left" vertical="center" wrapText="1"/>
    </xf>
    <xf numFmtId="0" fontId="7" fillId="5" borderId="9" xfId="11" applyAlignment="1">
      <alignment horizontal="left" vertical="center" wrapText="1"/>
    </xf>
    <xf numFmtId="0" fontId="7" fillId="5" borderId="12" xfId="11" applyBorder="1" applyAlignment="1">
      <alignment horizontal="left" vertical="center" wrapText="1"/>
    </xf>
    <xf numFmtId="0" fontId="7" fillId="5" borderId="24" xfId="1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0" xfId="0" applyFont="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49" fontId="12" fillId="4" borderId="0" xfId="12" applyNumberFormat="1" applyFill="1" applyBorder="1" applyAlignment="1">
      <alignment horizontal="left" vertical="top"/>
    </xf>
    <xf numFmtId="0" fontId="4" fillId="4" borderId="7" xfId="0" applyFont="1" applyFill="1" applyBorder="1" applyAlignment="1">
      <alignment horizontal="left" vertical="top"/>
    </xf>
    <xf numFmtId="0" fontId="4" fillId="4" borderId="6" xfId="0" applyFont="1" applyFill="1" applyBorder="1" applyAlignment="1">
      <alignment horizontal="left" vertical="top"/>
    </xf>
    <xf numFmtId="0" fontId="4" fillId="4" borderId="8" xfId="0" applyFont="1" applyFill="1" applyBorder="1" applyAlignment="1">
      <alignment horizontal="left" vertical="top"/>
    </xf>
    <xf numFmtId="49" fontId="8" fillId="4" borderId="0" xfId="2" applyFont="1" applyFill="1">
      <alignment horizontal="left" vertical="top"/>
    </xf>
    <xf numFmtId="0" fontId="4" fillId="4" borderId="7" xfId="0" applyFont="1" applyFill="1" applyBorder="1" applyAlignment="1">
      <alignment horizontal="left"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49" fontId="13" fillId="4" borderId="0" xfId="9" applyNumberFormat="1" applyFill="1" applyAlignment="1">
      <alignment horizontal="left" vertical="top"/>
    </xf>
    <xf numFmtId="0" fontId="9" fillId="4" borderId="0" xfId="0" applyFont="1" applyFill="1" applyAlignment="1">
      <alignment horizontal="left" vertical="top" wrapText="1"/>
    </xf>
    <xf numFmtId="0" fontId="7" fillId="5" borderId="9" xfId="11" applyAlignment="1">
      <alignment horizontal="center" vertical="center"/>
    </xf>
    <xf numFmtId="0" fontId="0" fillId="0" borderId="11" xfId="0" applyBorder="1" applyAlignment="1">
      <alignment horizontal="left" vertical="top"/>
    </xf>
    <xf numFmtId="0" fontId="0" fillId="0" borderId="13" xfId="0" applyBorder="1" applyAlignment="1">
      <alignment horizontal="left" vertical="top"/>
    </xf>
  </cellXfs>
  <cellStyles count="18">
    <cellStyle name="1 antraštė" xfId="10" builtinId="16" customBuiltin="1"/>
    <cellStyle name="2 antraštė" xfId="11" builtinId="17" customBuiltin="1"/>
    <cellStyle name="3 antraštė" xfId="12" builtinId="18" customBuiltin="1"/>
    <cellStyle name="Eingabefeld" xfId="3" xr:uid="{00000000-0005-0000-0000-000001000000}"/>
    <cellStyle name="Ergebnisse" xfId="5" xr:uid="{00000000-0005-0000-0000-000002000000}"/>
    <cellStyle name="Formel übernehmen" xfId="7" xr:uid="{00000000-0005-0000-0000-000003000000}"/>
    <cellStyle name="Formelzeichen" xfId="4" xr:uid="{00000000-0005-0000-0000-000004000000}"/>
    <cellStyle name="Hipersaitas" xfId="17" builtinId="8"/>
    <cellStyle name="Įprastas" xfId="0" builtinId="0"/>
    <cellStyle name="Įvestis" xfId="13" builtinId="20" customBuiltin="1"/>
    <cellStyle name="Kablelis" xfId="8" builtinId="3"/>
    <cellStyle name="Komma 2" xfId="1" xr:uid="{00000000-0005-0000-0000-000006000000}"/>
    <cellStyle name="Methoden_Überschrift" xfId="2" xr:uid="{00000000-0005-0000-0000-000007000000}"/>
    <cellStyle name="Parameter_abbreviation" xfId="14" xr:uid="{00000000-0005-0000-0000-000008000000}"/>
    <cellStyle name="Pavadinimas" xfId="9" builtinId="15" customBuiltin="1"/>
    <cellStyle name="Procentai" xfId="15" builtinId="5"/>
    <cellStyle name="Standard-Copy" xfId="16" xr:uid="{81759C62-E25E-4F33-9D9A-3E91AF9B4F38}"/>
    <cellStyle name="Werte" xfId="6" xr:uid="{00000000-0005-0000-0000-00000E000000}"/>
  </cellStyles>
  <dxfs count="3">
    <dxf>
      <font>
        <color theme="0"/>
      </font>
      <fill>
        <patternFill patternType="none">
          <bgColor auto="1"/>
        </patternFill>
      </fill>
      <border>
        <left/>
        <right/>
        <top/>
        <bottom/>
        <vertical/>
        <horizontal/>
      </border>
    </dxf>
    <dxf>
      <font>
        <color rgb="FFFF0000"/>
      </font>
    </dxf>
    <dxf>
      <fill>
        <patternFill>
          <bgColor theme="0"/>
        </patternFill>
      </fill>
    </dxf>
  </dxfs>
  <tableStyles count="0" defaultTableStyle="TableStyleMedium2" defaultPivotStyle="PivotStyleLight16"/>
  <colors>
    <mruColors>
      <color rgb="FF04C56C"/>
      <color rgb="FFD6FEDE"/>
      <color rgb="FFC2FE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670560</xdr:colOff>
      <xdr:row>46</xdr:row>
      <xdr:rowOff>53340</xdr:rowOff>
    </xdr:from>
    <xdr:to>
      <xdr:col>12</xdr:col>
      <xdr:colOff>743928</xdr:colOff>
      <xdr:row>48</xdr:row>
      <xdr:rowOff>169482</xdr:rowOff>
    </xdr:to>
    <xdr:pic>
      <xdr:nvPicPr>
        <xdr:cNvPr id="6" name="Picture 5">
          <a:extLst>
            <a:ext uri="{FF2B5EF4-FFF2-40B4-BE49-F238E27FC236}">
              <a16:creationId xmlns:a16="http://schemas.microsoft.com/office/drawing/2014/main" id="{7B28E985-D7D3-63B5-0315-7E44476E7EAB}"/>
            </a:ext>
          </a:extLst>
        </xdr:cNvPr>
        <xdr:cNvPicPr>
          <a:picLocks noChangeAspect="1"/>
        </xdr:cNvPicPr>
      </xdr:nvPicPr>
      <xdr:blipFill>
        <a:blip xmlns:r="http://schemas.openxmlformats.org/officeDocument/2006/relationships" r:embed="rId1"/>
        <a:stretch>
          <a:fillRect/>
        </a:stretch>
      </xdr:blipFill>
      <xdr:spPr>
        <a:xfrm>
          <a:off x="4488180" y="9067800"/>
          <a:ext cx="7419048" cy="504762"/>
        </a:xfrm>
        <a:prstGeom prst="rect">
          <a:avLst/>
        </a:prstGeom>
      </xdr:spPr>
    </xdr:pic>
    <xdr:clientData/>
  </xdr:twoCellAnchor>
  <xdr:twoCellAnchor editAs="oneCell">
    <xdr:from>
      <xdr:col>4</xdr:col>
      <xdr:colOff>685800</xdr:colOff>
      <xdr:row>38</xdr:row>
      <xdr:rowOff>0</xdr:rowOff>
    </xdr:from>
    <xdr:to>
      <xdr:col>12</xdr:col>
      <xdr:colOff>743930</xdr:colOff>
      <xdr:row>45</xdr:row>
      <xdr:rowOff>96968</xdr:rowOff>
    </xdr:to>
    <xdr:pic>
      <xdr:nvPicPr>
        <xdr:cNvPr id="7" name="Picture 6">
          <a:extLst>
            <a:ext uri="{FF2B5EF4-FFF2-40B4-BE49-F238E27FC236}">
              <a16:creationId xmlns:a16="http://schemas.microsoft.com/office/drawing/2014/main" id="{E2004EF4-49C4-8BD4-3801-4B6EB8C68B4B}"/>
            </a:ext>
          </a:extLst>
        </xdr:cNvPr>
        <xdr:cNvPicPr>
          <a:picLocks noChangeAspect="1"/>
        </xdr:cNvPicPr>
      </xdr:nvPicPr>
      <xdr:blipFill>
        <a:blip xmlns:r="http://schemas.openxmlformats.org/officeDocument/2006/relationships" r:embed="rId2"/>
        <a:stretch>
          <a:fillRect/>
        </a:stretch>
      </xdr:blipFill>
      <xdr:spPr>
        <a:xfrm>
          <a:off x="4503420" y="7840980"/>
          <a:ext cx="7400000" cy="1495238"/>
        </a:xfrm>
        <a:prstGeom prst="rect">
          <a:avLst/>
        </a:prstGeom>
      </xdr:spPr>
    </xdr:pic>
    <xdr:clientData/>
  </xdr:twoCellAnchor>
  <xdr:twoCellAnchor editAs="oneCell">
    <xdr:from>
      <xdr:col>4</xdr:col>
      <xdr:colOff>685800</xdr:colOff>
      <xdr:row>49</xdr:row>
      <xdr:rowOff>60960</xdr:rowOff>
    </xdr:from>
    <xdr:to>
      <xdr:col>12</xdr:col>
      <xdr:colOff>743930</xdr:colOff>
      <xdr:row>51</xdr:row>
      <xdr:rowOff>57098</xdr:rowOff>
    </xdr:to>
    <xdr:pic>
      <xdr:nvPicPr>
        <xdr:cNvPr id="8" name="Picture 7">
          <a:extLst>
            <a:ext uri="{FF2B5EF4-FFF2-40B4-BE49-F238E27FC236}">
              <a16:creationId xmlns:a16="http://schemas.microsoft.com/office/drawing/2014/main" id="{18BC0274-08FE-1392-2CB3-69FAEE0596F1}"/>
            </a:ext>
          </a:extLst>
        </xdr:cNvPr>
        <xdr:cNvPicPr>
          <a:picLocks noChangeAspect="1"/>
        </xdr:cNvPicPr>
      </xdr:nvPicPr>
      <xdr:blipFill>
        <a:blip xmlns:r="http://schemas.openxmlformats.org/officeDocument/2006/relationships" r:embed="rId3"/>
        <a:stretch>
          <a:fillRect/>
        </a:stretch>
      </xdr:blipFill>
      <xdr:spPr>
        <a:xfrm>
          <a:off x="4503420" y="10279380"/>
          <a:ext cx="7400000" cy="419048"/>
        </a:xfrm>
        <a:prstGeom prst="rect">
          <a:avLst/>
        </a:prstGeom>
      </xdr:spPr>
    </xdr:pic>
    <xdr:clientData/>
  </xdr:twoCellAnchor>
</xdr:wsDr>
</file>

<file path=xl/theme/theme1.xml><?xml version="1.0" encoding="utf-8"?>
<a:theme xmlns:a="http://schemas.openxmlformats.org/drawingml/2006/main" name="streamSAVE">
  <a:themeElements>
    <a:clrScheme name="streamSAVE_Excel">
      <a:dk1>
        <a:sysClr val="windowText" lastClr="000000"/>
      </a:dk1>
      <a:lt1>
        <a:sysClr val="window" lastClr="FFFFFF"/>
      </a:lt1>
      <a:dk2>
        <a:srgbClr val="055D6E"/>
      </a:dk2>
      <a:lt2>
        <a:srgbClr val="E7E6E6"/>
      </a:lt2>
      <a:accent1>
        <a:srgbClr val="0CBADC"/>
      </a:accent1>
      <a:accent2>
        <a:srgbClr val="04C56C"/>
      </a:accent2>
      <a:accent3>
        <a:srgbClr val="CCCC00"/>
      </a:accent3>
      <a:accent4>
        <a:srgbClr val="E24304"/>
      </a:accent4>
      <a:accent5>
        <a:srgbClr val="088BA5"/>
      </a:accent5>
      <a:accent6>
        <a:srgbClr val="E7E6E6"/>
      </a:accent6>
      <a:hlink>
        <a:srgbClr val="0563C1"/>
      </a:hlink>
      <a:folHlink>
        <a:srgbClr val="954F72"/>
      </a:folHlink>
    </a:clrScheme>
    <a:fontScheme name="streamSAVE">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europa.eu/eurostat/web/energy/databa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5"/>
  <sheetViews>
    <sheetView showGridLines="0" tabSelected="1" workbookViewId="0"/>
  </sheetViews>
  <sheetFormatPr defaultColWidth="11.5546875" defaultRowHeight="15.75"/>
  <cols>
    <col min="1" max="1" width="2.44140625" customWidth="1"/>
    <col min="2" max="2" width="14.21875" customWidth="1"/>
    <col min="3" max="3" width="29" customWidth="1"/>
    <col min="4" max="4" width="8.33203125" customWidth="1"/>
    <col min="5" max="5" width="26.6640625" customWidth="1"/>
    <col min="6" max="6" width="7.6640625" customWidth="1"/>
    <col min="7" max="7" width="5.33203125" customWidth="1"/>
    <col min="8" max="15" width="9.6640625" customWidth="1"/>
  </cols>
  <sheetData>
    <row r="1" spans="1:15" ht="27">
      <c r="B1" s="130" t="s">
        <v>0</v>
      </c>
      <c r="C1" s="130"/>
      <c r="D1" s="130"/>
      <c r="E1" s="130"/>
      <c r="F1" s="130"/>
      <c r="G1" s="130"/>
      <c r="H1" s="2"/>
      <c r="I1" s="2"/>
      <c r="J1" s="2"/>
      <c r="K1" s="2"/>
      <c r="L1" s="2"/>
      <c r="M1" s="2"/>
      <c r="N1" s="2"/>
      <c r="O1" s="2"/>
    </row>
    <row r="2" spans="1:15" ht="229.15" customHeight="1">
      <c r="B2" s="131" t="s">
        <v>1</v>
      </c>
      <c r="C2" s="131"/>
      <c r="D2" s="131"/>
      <c r="E2" s="131"/>
      <c r="F2" s="131"/>
      <c r="G2" s="131"/>
      <c r="H2" s="131"/>
      <c r="I2" s="131"/>
      <c r="J2" s="131"/>
      <c r="K2" s="131"/>
      <c r="L2" s="131"/>
      <c r="M2" s="131"/>
      <c r="N2" s="131"/>
    </row>
    <row r="3" spans="1:15" ht="19.5">
      <c r="A3" s="2"/>
      <c r="B3" s="126" t="s">
        <v>2</v>
      </c>
      <c r="C3" s="126"/>
      <c r="D3" s="126"/>
      <c r="E3" s="126"/>
      <c r="F3" s="126"/>
      <c r="G3" s="126"/>
      <c r="H3" s="1"/>
      <c r="I3" s="1"/>
      <c r="J3" s="1"/>
      <c r="K3" s="1"/>
      <c r="L3" s="1"/>
      <c r="M3" s="1"/>
      <c r="N3" s="1"/>
      <c r="O3" s="1"/>
    </row>
    <row r="4" spans="1:15" ht="19.5">
      <c r="A4" s="2"/>
      <c r="B4" s="12"/>
      <c r="C4" s="12"/>
      <c r="D4" s="12"/>
      <c r="E4" s="12"/>
      <c r="F4" s="12"/>
      <c r="G4" s="12"/>
      <c r="H4" s="1"/>
      <c r="I4" s="1"/>
      <c r="J4" s="1"/>
      <c r="K4" s="1"/>
      <c r="L4" s="1"/>
      <c r="M4" s="1"/>
      <c r="N4" s="1"/>
      <c r="O4" s="1"/>
    </row>
    <row r="5" spans="1:15">
      <c r="A5" s="2"/>
      <c r="B5" s="14" t="s">
        <v>3</v>
      </c>
      <c r="C5" s="25"/>
      <c r="D5" s="13"/>
      <c r="E5" s="22" t="s">
        <v>5</v>
      </c>
      <c r="F5" s="13"/>
      <c r="G5" s="2"/>
      <c r="H5" s="13"/>
      <c r="I5" s="13"/>
      <c r="J5" s="13"/>
      <c r="K5" s="13"/>
      <c r="L5" s="13"/>
      <c r="M5" s="13"/>
      <c r="N5" s="13"/>
      <c r="O5" s="6"/>
    </row>
    <row r="6" spans="1:15">
      <c r="A6" s="2"/>
      <c r="B6" s="14" t="s">
        <v>6</v>
      </c>
      <c r="C6" s="25"/>
      <c r="D6" s="13"/>
      <c r="E6" s="22" t="s">
        <v>8</v>
      </c>
      <c r="F6" s="13"/>
      <c r="G6" s="2"/>
      <c r="H6" s="13"/>
      <c r="I6" s="13"/>
      <c r="J6" s="13"/>
      <c r="K6" s="13"/>
      <c r="L6" s="13"/>
      <c r="M6" s="13"/>
      <c r="N6" s="13"/>
      <c r="O6" s="6"/>
    </row>
    <row r="7" spans="1:15">
      <c r="A7" s="2"/>
      <c r="B7" s="14" t="s">
        <v>9</v>
      </c>
      <c r="C7" s="25"/>
      <c r="D7" s="13"/>
      <c r="E7" s="22" t="s">
        <v>11</v>
      </c>
      <c r="F7" s="13"/>
      <c r="G7" s="2"/>
      <c r="H7" s="13"/>
      <c r="I7" s="13"/>
      <c r="J7" s="13"/>
      <c r="K7" s="13"/>
      <c r="L7" s="13"/>
      <c r="M7" s="13"/>
      <c r="N7" s="13"/>
      <c r="O7" s="6"/>
    </row>
    <row r="8" spans="1:15" ht="15" customHeight="1">
      <c r="A8" s="2"/>
      <c r="B8" s="14" t="s">
        <v>12</v>
      </c>
      <c r="C8" s="25"/>
      <c r="D8" s="13"/>
      <c r="E8" s="22" t="s">
        <v>14</v>
      </c>
      <c r="F8" s="13"/>
      <c r="G8" s="2"/>
      <c r="H8" s="13"/>
      <c r="I8" s="13"/>
      <c r="J8" s="13"/>
      <c r="K8" s="13"/>
      <c r="L8" s="13"/>
      <c r="M8" s="13"/>
      <c r="N8" s="13"/>
      <c r="O8" s="6"/>
    </row>
    <row r="9" spans="1:15" ht="15" customHeight="1">
      <c r="A9" s="2"/>
      <c r="B9" s="14"/>
      <c r="E9" s="22"/>
      <c r="F9" s="13"/>
      <c r="G9" s="2"/>
      <c r="H9" s="13"/>
      <c r="I9" s="13"/>
      <c r="J9" s="13"/>
      <c r="K9" s="13"/>
      <c r="L9" s="13"/>
      <c r="M9" s="13"/>
      <c r="N9" s="13"/>
      <c r="O9" s="6"/>
    </row>
    <row r="10" spans="1:15">
      <c r="A10" s="2"/>
      <c r="B10" s="15"/>
      <c r="C10" s="132" t="s">
        <v>15</v>
      </c>
      <c r="D10" s="132"/>
      <c r="E10" s="132"/>
      <c r="F10" s="132"/>
      <c r="G10" s="6"/>
      <c r="H10" s="6"/>
      <c r="I10" s="6"/>
      <c r="J10" s="6"/>
      <c r="K10" s="6"/>
      <c r="L10" s="6"/>
      <c r="M10" s="6"/>
      <c r="N10" s="6"/>
      <c r="O10" s="6"/>
    </row>
    <row r="11" spans="1:15">
      <c r="A11" s="2"/>
      <c r="B11" s="15"/>
      <c r="C11" s="32" t="s">
        <v>16</v>
      </c>
      <c r="D11" s="32" t="s">
        <v>17</v>
      </c>
      <c r="E11" s="32" t="s">
        <v>18</v>
      </c>
      <c r="F11" s="32" t="s">
        <v>17</v>
      </c>
      <c r="G11" s="6"/>
      <c r="H11" s="23" t="s">
        <v>19</v>
      </c>
      <c r="I11" s="23"/>
      <c r="J11" s="23"/>
      <c r="K11" s="23"/>
      <c r="L11" s="23"/>
      <c r="M11" s="23"/>
      <c r="N11" s="23"/>
      <c r="O11" s="6"/>
    </row>
    <row r="12" spans="1:15" ht="15" customHeight="1">
      <c r="A12" s="2"/>
      <c r="B12" s="15"/>
      <c r="C12" s="19"/>
      <c r="D12" s="20">
        <v>0</v>
      </c>
      <c r="E12" s="19"/>
      <c r="F12" s="20">
        <v>0</v>
      </c>
      <c r="G12" s="6"/>
      <c r="H12" s="113" t="s">
        <v>21</v>
      </c>
      <c r="I12" s="114"/>
      <c r="J12" s="114"/>
      <c r="K12" s="114"/>
      <c r="L12" s="114"/>
      <c r="M12" s="114"/>
      <c r="N12" s="115"/>
      <c r="O12" s="6"/>
    </row>
    <row r="13" spans="1:15">
      <c r="A13" s="2"/>
      <c r="B13" s="15"/>
      <c r="C13" s="19"/>
      <c r="D13" s="20"/>
      <c r="E13" s="19"/>
      <c r="F13" s="20"/>
      <c r="G13" s="6"/>
      <c r="H13" s="116"/>
      <c r="I13" s="117"/>
      <c r="J13" s="117"/>
      <c r="K13" s="117"/>
      <c r="L13" s="117"/>
      <c r="M13" s="117"/>
      <c r="N13" s="118"/>
      <c r="O13" s="6"/>
    </row>
    <row r="14" spans="1:15">
      <c r="A14" s="2"/>
      <c r="B14" s="15"/>
      <c r="C14" s="19"/>
      <c r="D14" s="20"/>
      <c r="E14" s="19"/>
      <c r="F14" s="20"/>
      <c r="G14" s="6"/>
      <c r="H14" s="116"/>
      <c r="I14" s="117"/>
      <c r="J14" s="117"/>
      <c r="K14" s="117"/>
      <c r="L14" s="117"/>
      <c r="M14" s="117"/>
      <c r="N14" s="118"/>
      <c r="O14" s="6"/>
    </row>
    <row r="15" spans="1:15">
      <c r="A15" s="2"/>
      <c r="B15" s="15"/>
      <c r="C15" s="19"/>
      <c r="D15" s="20"/>
      <c r="E15" s="19"/>
      <c r="F15" s="20"/>
      <c r="G15" s="6"/>
      <c r="H15" s="116"/>
      <c r="I15" s="117"/>
      <c r="J15" s="117"/>
      <c r="K15" s="117"/>
      <c r="L15" s="117"/>
      <c r="M15" s="117"/>
      <c r="N15" s="118"/>
      <c r="O15" s="6"/>
    </row>
    <row r="16" spans="1:15">
      <c r="A16" s="2"/>
      <c r="B16" s="15"/>
      <c r="C16" s="19"/>
      <c r="D16" s="20"/>
      <c r="E16" s="19"/>
      <c r="F16" s="20"/>
      <c r="G16" s="6"/>
      <c r="H16" s="116"/>
      <c r="I16" s="117"/>
      <c r="J16" s="117"/>
      <c r="K16" s="117"/>
      <c r="L16" s="117"/>
      <c r="M16" s="117"/>
      <c r="N16" s="118"/>
      <c r="O16" s="6"/>
    </row>
    <row r="17" spans="1:15">
      <c r="A17" s="2"/>
      <c r="B17" s="15"/>
      <c r="C17" s="19"/>
      <c r="D17" s="20"/>
      <c r="E17" s="19"/>
      <c r="F17" s="20"/>
      <c r="G17" s="6"/>
      <c r="H17" s="116"/>
      <c r="I17" s="117"/>
      <c r="J17" s="117"/>
      <c r="K17" s="117"/>
      <c r="L17" s="117"/>
      <c r="M17" s="117"/>
      <c r="N17" s="118"/>
      <c r="O17" s="6"/>
    </row>
    <row r="18" spans="1:15">
      <c r="A18" s="2"/>
      <c r="B18" s="15"/>
      <c r="C18" s="19"/>
      <c r="D18" s="20"/>
      <c r="E18" s="19"/>
      <c r="F18" s="20"/>
      <c r="G18" s="6"/>
      <c r="H18" s="116"/>
      <c r="I18" s="117"/>
      <c r="J18" s="117"/>
      <c r="K18" s="117"/>
      <c r="L18" s="117"/>
      <c r="M18" s="117"/>
      <c r="N18" s="118"/>
      <c r="O18" s="6"/>
    </row>
    <row r="19" spans="1:15">
      <c r="A19" s="2"/>
      <c r="B19" s="15"/>
      <c r="C19" s="19"/>
      <c r="D19" s="20"/>
      <c r="E19" s="19"/>
      <c r="F19" s="20"/>
      <c r="G19" s="6"/>
      <c r="H19" s="116"/>
      <c r="I19" s="117"/>
      <c r="J19" s="117"/>
      <c r="K19" s="117"/>
      <c r="L19" s="117"/>
      <c r="M19" s="117"/>
      <c r="N19" s="118"/>
      <c r="O19" s="6"/>
    </row>
    <row r="20" spans="1:15">
      <c r="A20" s="2"/>
      <c r="B20" s="15"/>
      <c r="C20" s="19"/>
      <c r="D20" s="20"/>
      <c r="E20" s="19"/>
      <c r="F20" s="20"/>
      <c r="G20" s="6"/>
      <c r="H20" s="119"/>
      <c r="I20" s="120"/>
      <c r="J20" s="120"/>
      <c r="K20" s="120"/>
      <c r="L20" s="120"/>
      <c r="M20" s="120"/>
      <c r="N20" s="121"/>
      <c r="O20" s="6"/>
    </row>
    <row r="21" spans="1:15">
      <c r="A21" s="2"/>
      <c r="B21" s="15"/>
      <c r="C21" s="17" t="s">
        <v>23</v>
      </c>
      <c r="D21" s="18">
        <f>SUM(D12:D20)</f>
        <v>0</v>
      </c>
      <c r="E21" s="17" t="s">
        <v>23</v>
      </c>
      <c r="F21" s="18">
        <f>SUM(F12:F20)</f>
        <v>0</v>
      </c>
      <c r="G21" s="6"/>
      <c r="H21" s="29" t="s">
        <v>24</v>
      </c>
      <c r="I21" s="30"/>
      <c r="J21" s="30"/>
      <c r="K21" s="30"/>
      <c r="L21" s="30"/>
      <c r="M21" s="30"/>
      <c r="N21" s="31"/>
      <c r="O21" s="6"/>
    </row>
    <row r="22" spans="1:15" ht="17.25">
      <c r="C22" s="14" t="s">
        <v>25</v>
      </c>
      <c r="D22" s="86">
        <f>IF($C$5="National values",(+IFERROR($D$12*INDEX('National Values'!$C$3:$C$42,MATCH($C$12,'National Values'!$A$3:$A$42,0)),0)+IFERROR($D$13*INDEX('National Values'!$C$3:$C$42,MATCH($C$13,'National Values'!$A$3:$A$42,0)),0)+IFERROR($D$14*INDEX('National Values'!$C$3:$C$42,MATCH($C$14,'National Values'!$A$3:$A$42,0)),0)+IFERROR($D$15*INDEX('National Values'!$C$3:$C$42,MATCH($C$15,'National Values'!$A$3:$A$42,0)),0)+IFERROR($D$16*INDEX('National Values'!$C$3:$C$42,MATCH($C$16,'National Values'!$A$3:$A$42,0)),0)+IFERROR($D$17*INDEX('National Values'!$C$3:$C$42,MATCH($C$17,'National Values'!$A$3:$A$42,0)),0)+IFERROR($D$18*INDEX('National Values'!$C$3:$C$42,MATCH($C$18,'National Values'!$A$3:$A$42,0)),0)+IFERROR($D$19*INDEX('National Values'!$C$3:$C$42,MATCH($C$19,'National Values'!$A$3:$A$42,0)),0)+IFERROR($D$20*INDEX('National Values'!$C$3:$C$42,MATCH($C$20,'National Values'!$A$3:$A$42,0)),0)),(+IFERROR($D$12*INDEX('EU Values'!$C$3:$C$42,MATCH($C$12,'EU Values'!$A$3:$A$42,0)),0)+IFERROR($D$13*INDEX('EU Values'!$C$3:$C$42,MATCH($C$13,'EU Values'!$A$3:$A$42,0)),0)+IFERROR($D$14*INDEX('EU Values'!$C$3:$C$42,MATCH($C$14,'EU Values'!$A$3:$A$42,0)),0)+IFERROR($D$15*INDEX('EU Values'!$C$3:$C$42,MATCH($C$15,'EU Values'!$A$3:$A$42,0)),0)+IFERROR($D$16*INDEX('EU Values'!$C$3:$C$42,MATCH($C$16,'EU Values'!$A$3:$A$42,0)),0)+IFERROR($D$17*INDEX('EU Values'!$C$3:$C$42,MATCH($C$17,'EU Values'!$A$3:$A$42,0)),0)+IFERROR($D$18*INDEX('EU Values'!$C$3:$C$42,MATCH($C$18,'EU Values'!$A$3:$A$42,0)),0)+IFERROR($D$19*INDEX('EU Values'!$C$3:$C$42,MATCH($C$19,'EU Values'!$A$3:$A$42,0)),0)+IFERROR($D$20*INDEX('EU Values'!$C$3:$C$42,MATCH($C$20,'EU Values'!$A$3:$A$42,0)),0)))</f>
        <v>0</v>
      </c>
      <c r="E22" s="14" t="s">
        <v>26</v>
      </c>
      <c r="F22" s="86">
        <f>IF($C$5="National values",(+IFERROR($F$12*INDEX('National Values'!$C$3:$C$42,MATCH($E$12,'National Values'!$A$3:$A$42,0)),0)+IFERROR($F$13*INDEX('National Values'!$C$3:$C$42,MATCH($E$13,'National Values'!$A$3:$A$42,0)),0)+IFERROR($F$14*INDEX('National Values'!$C$3:$C$42,MATCH($E$14,'National Values'!$A$3:$A$42,0)),0)+IFERROR($F$15*INDEX('National Values'!$C$3:$C$42,MATCH($E$15,'National Values'!$A$3:$A$42,0)),0)+IFERROR($F$16*INDEX('National Values'!$C$3:$C$42,MATCH($E$16,'National Values'!$A$3:$A$42,0)),0)+IFERROR($F$17*INDEX('National Values'!$C$3:$C$42,MATCH($E$17,'National Values'!$A$3:$A$42,0)),0)+IFERROR($F$18*INDEX('National Values'!$C$3:$C$42,MATCH($E$18,'National Values'!$A$3:$A$42,0)),0)+IFERROR($F$19*INDEX('National Values'!$C$3:$C$42,MATCH($E$19,'National Values'!$A$3:$A$42,0)),0)+IFERROR($F$20*INDEX('National Values'!$C$3:$C$42,MATCH($E$20,'National Values'!$A$3:$A$42,0)),0)),(+IFERROR($F$12*INDEX('EU Values'!$C$3:$C$42,MATCH($E$12,'EU Values'!$A$3:$A$42,0)),0)+IFERROR($F$13*INDEX('EU Values'!$C$3:$C$42,MATCH($E$13,'EU Values'!$A$3:$A$42,0)),0)+IFERROR($F$14*INDEX('EU Values'!$C$3:$C$42,MATCH($E$14,'EU Values'!$A$3:$A$42,0)),0)+IFERROR($F$15*INDEX('EU Values'!$C$3:$C$42,MATCH($E$15,'EU Values'!$A$3:$A$42,0)),0)+IFERROR($F$16*INDEX('EU Values'!$C$3:$C$42,MATCH($E$16,'EU Values'!$A$3:$A$42,0)),0)+IFERROR($F$17*INDEX('EU Values'!$C$3:$C$42,MATCH($E$17,'EU Values'!$A$3:$A$42,0)),0)+IFERROR($F$18*INDEX('EU Values'!$C$3:$C$42,MATCH($E$18,'EU Values'!$A$3:$A$42,0)),0)+IFERROR($F$19*INDEX('EU Values'!$C$3:$C$42,MATCH($E$19,'EU Values'!$A$3:$A$42,0)),0)+IFERROR($F$20*INDEX('EU Values'!$C$3:$C$42,MATCH($E$20,'EU Values'!$A$3:$A$42,0)),0)))</f>
        <v>0</v>
      </c>
      <c r="H22" s="123" t="s">
        <v>27</v>
      </c>
      <c r="I22" s="124"/>
      <c r="J22" s="124"/>
      <c r="K22" s="124"/>
      <c r="L22" s="124"/>
      <c r="M22" s="124"/>
      <c r="N22" s="125"/>
    </row>
    <row r="23" spans="1:15" ht="17.25">
      <c r="C23" s="14" t="s">
        <v>28</v>
      </c>
      <c r="D23" s="86">
        <f>IF($C$5="National values",(+IFERROR($D$12*INDEX('National Values'!$B$3:$B$42,MATCH($C$12,'National Values'!$A$3:$A$42,0)),0)+IFERROR($D$13*INDEX('National Values'!$B$3:$B$42,MATCH($C$13,'National Values'!$A$3:$A$42,0)),0)+IFERROR($D$14*INDEX('National Values'!$B$3:$B$42,MATCH($C$14,'National Values'!$A$3:$A$42,0)),0)+IFERROR($D$15*INDEX('National Values'!$B$3:$B$42,MATCH($C$15,'National Values'!$A$3:$A$42,0)),0)+IFERROR($D$16*INDEX('National Values'!$B$3:$B$42,MATCH($C$16,'National Values'!$A$3:$A$42,0)),0)+IFERROR($D$17*INDEX('National Values'!$B$3:$B$42,MATCH($C$17,'National Values'!$A$3:$A$42,0)),0)+IFERROR($D$18*INDEX('National Values'!$B$3:$B$42,MATCH($C$18,'National Values'!$A$3:$A$42,0)),0)+IFERROR($D$19*INDEX('National Values'!$B$3:$B$42,MATCH($C$19,'National Values'!$A$3:$A$42,0)),0)+IFERROR($D$20*INDEX('National Values'!$B$3:$B$42,MATCH($C$20,'National Values'!$A$3:$A$42,0)),0)),(+IFERROR($D$12*INDEX('EU Values'!$B$3:$B$42,MATCH($C$12,'EU Values'!$A$3:$A$42,0)),0)+IFERROR($D$13*INDEX('EU Values'!$B$3:$B$42,MATCH($C$13,'EU Values'!$A$3:$A$42,0)),0)+IFERROR($D$14*INDEX('EU Values'!$B$3:$B$42,MATCH($C$14,'EU Values'!$A$3:$A$42,0)),0)+IFERROR($D$15*INDEX('EU Values'!$B$3:$B$42,MATCH($C$15,'EU Values'!$A$3:$A$42,0)),0)+IFERROR($D$16*INDEX('EU Values'!$B$3:$B$42,MATCH($C$16,'EU Values'!$A$3:$A$42,0)),0)+IFERROR($D$17*INDEX('EU Values'!$B$3:$B$42,MATCH($C$17,'EU Values'!$A$3:$A$42,0)),0)+IFERROR($D$18*INDEX('EU Values'!$B$3:$B$42,MATCH($C$18,'EU Values'!$A$3:$A$42,0)),0)+IFERROR($D$19*INDEX('EU Values'!$B$3:$B$42,MATCH($C$19,'EU Values'!$A$3:$A$42,0)),0)+IFERROR($D$20*INDEX('EU Values'!$B$3:$B$42,MATCH($C$20,'EU Values'!$A$3:$A$42,0)),0)))</f>
        <v>0</v>
      </c>
      <c r="E23" s="14" t="s">
        <v>29</v>
      </c>
      <c r="F23" s="86">
        <f>IF($C$5="National values",(+IFERROR($F$12*INDEX('National Values'!$B$3:$B$42,MATCH($E$12,'National Values'!$A$3:$A$42,0)),0)+IFERROR($F$13*INDEX('National Values'!$B$3:$B$42,MATCH($E$13,'National Values'!$A$3:$A$42,0)),0)+IFERROR($F$14*INDEX('National Values'!$B$3:$B$42,MATCH($E$14,'National Values'!$A$3:$A$42,0)),0)+IFERROR($F$15*INDEX('National Values'!$B$3:$B$42,MATCH($E$15,'National Values'!$A$3:$A$42,0)),0)+IFERROR($F$16*INDEX('National Values'!$B$3:$B$42,MATCH($E$16,'National Values'!$A$3:$A$42,0)),0)+IFERROR($F$17*INDEX('National Values'!$B$3:$B$42,MATCH($E$17,'National Values'!$A$3:$A$42,0)),0)+IFERROR($F$18*INDEX('National Values'!$B$3:$B$42,MATCH($E$18,'National Values'!$A$3:$A$42,0)),0)+IFERROR($F$19*INDEX('National Values'!$B$3:$B$42,MATCH($E$19,'National Values'!$A$3:$A$42,0)),0)+IFERROR($F$20*INDEX('National Values'!$B$3:$B$42,MATCH($E$20,'National Values'!$A$3:$A$42,0)),0)),(+IFERROR($F$12*INDEX('EU Values'!$B$3:$B$42,MATCH($E$12,'EU Values'!$A$3:$A$42,0)),0)+IFERROR($F$13*INDEX('EU Values'!$B$3:$B$42,MATCH($E$13,'EU Values'!$A$3:$A$42,0)),0)+IFERROR($F$14*INDEX('EU Values'!$B$3:$B$42,MATCH($E$14,'EU Values'!$A$3:$A$42,0)),0)+IFERROR($F$15*INDEX('EU Values'!$B$3:$B$42,MATCH($E$15,'EU Values'!$A$3:$A$42,0)),0)+IFERROR($F$16*INDEX('EU Values'!$B$3:$B$42,MATCH($E$16,'EU Values'!$A$3:$A$42,0)),0)+IFERROR($F$17*INDEX('EU Values'!$B$3:$B$42,MATCH($E$17,'EU Values'!$A$3:$A$42,0)),0)+IFERROR($F$18*INDEX('EU Values'!$B$3:$B$42,MATCH($E$18,'EU Values'!$A$3:$A$42,0)),0)+IFERROR($F$19*INDEX('EU Values'!$B$3:$B$42,MATCH($E$19,'EU Values'!$A$3:$A$42,0)),0)+IFERROR($F$20*INDEX('EU Values'!$B$3:$B$42,MATCH($E$20,'EU Values'!$A$3:$A$42,0)),0)))</f>
        <v>0</v>
      </c>
      <c r="H23" s="123" t="s">
        <v>30</v>
      </c>
      <c r="I23" s="124"/>
      <c r="J23" s="124"/>
      <c r="K23" s="124"/>
      <c r="L23" s="124"/>
      <c r="M23" s="124"/>
      <c r="N23" s="125"/>
    </row>
    <row r="24" spans="1:15">
      <c r="A24" s="2"/>
      <c r="B24" s="2"/>
      <c r="C24" s="14"/>
      <c r="D24" s="7"/>
      <c r="E24" s="14"/>
      <c r="F24" s="7"/>
      <c r="G24" s="2"/>
      <c r="H24" s="52"/>
      <c r="I24" s="52"/>
      <c r="J24" s="52"/>
      <c r="K24" s="52"/>
      <c r="L24" s="52"/>
      <c r="M24" s="52"/>
      <c r="N24" s="52"/>
      <c r="O24" s="5"/>
    </row>
    <row r="25" spans="1:15">
      <c r="A25" s="2"/>
      <c r="B25" s="15"/>
      <c r="C25" s="2"/>
      <c r="D25" s="5"/>
      <c r="E25" s="2"/>
      <c r="F25" s="2"/>
      <c r="G25" s="6"/>
      <c r="H25" s="6"/>
      <c r="I25" s="6"/>
      <c r="J25" s="6"/>
      <c r="K25" s="6"/>
      <c r="L25" s="6"/>
      <c r="M25" s="6"/>
      <c r="N25" s="6"/>
      <c r="O25" s="6"/>
    </row>
    <row r="26" spans="1:15">
      <c r="A26" s="2"/>
      <c r="B26" s="15"/>
      <c r="C26" s="32" t="s">
        <v>31</v>
      </c>
      <c r="D26" s="32" t="s">
        <v>32</v>
      </c>
      <c r="E26" s="32" t="s">
        <v>33</v>
      </c>
      <c r="F26" s="32" t="s">
        <v>32</v>
      </c>
      <c r="G26" s="2"/>
      <c r="H26" s="23" t="s">
        <v>19</v>
      </c>
      <c r="I26" s="23"/>
      <c r="J26" s="23"/>
      <c r="K26" s="23"/>
      <c r="L26" s="23"/>
      <c r="M26" s="23"/>
      <c r="N26" s="23"/>
      <c r="O26" s="3"/>
    </row>
    <row r="27" spans="1:15" ht="17.25">
      <c r="A27" s="2"/>
      <c r="B27" s="51" t="s">
        <v>34</v>
      </c>
      <c r="C27" s="19"/>
      <c r="D27" s="8" t="s">
        <v>35</v>
      </c>
      <c r="E27" s="73" t="str">
        <f>IFERROR(VLOOKUP(C7,'EU Values'!A51:B52,2,0),"Not available")</f>
        <v>Not available</v>
      </c>
      <c r="F27" s="8" t="s">
        <v>35</v>
      </c>
      <c r="G27" s="2"/>
      <c r="H27" s="127" t="s">
        <v>36</v>
      </c>
      <c r="I27" s="128"/>
      <c r="J27" s="128"/>
      <c r="K27" s="128"/>
      <c r="L27" s="128"/>
      <c r="M27" s="128"/>
      <c r="N27" s="129"/>
      <c r="O27" s="5"/>
    </row>
    <row r="28" spans="1:15" ht="17.25">
      <c r="A28" s="2"/>
      <c r="B28" s="50" t="s">
        <v>37</v>
      </c>
      <c r="C28" s="19"/>
      <c r="D28" s="8" t="s">
        <v>35</v>
      </c>
      <c r="E28" s="21" t="str">
        <f>IFERROR(VLOOKUP(C8,'EU Values'!A46:B47,2,0),"Not available")</f>
        <v>Not available</v>
      </c>
      <c r="F28" s="8" t="s">
        <v>35</v>
      </c>
      <c r="G28" s="2"/>
      <c r="H28" s="123" t="s">
        <v>38</v>
      </c>
      <c r="I28" s="124"/>
      <c r="J28" s="124"/>
      <c r="K28" s="124"/>
      <c r="L28" s="124"/>
      <c r="M28" s="124"/>
      <c r="N28" s="125"/>
      <c r="O28" s="5"/>
    </row>
    <row r="29" spans="1:15">
      <c r="A29" s="2"/>
      <c r="B29" s="14" t="s">
        <v>39</v>
      </c>
      <c r="C29" s="19"/>
      <c r="D29" s="8" t="s">
        <v>40</v>
      </c>
      <c r="E29" s="21" t="str">
        <f>IFERROR(VLOOKUP(C7,'EU Values'!A56:B57,2,0),"Not available")</f>
        <v>Not available</v>
      </c>
      <c r="F29" s="8" t="s">
        <v>40</v>
      </c>
      <c r="G29" s="2"/>
      <c r="H29" s="35" t="s">
        <v>41</v>
      </c>
      <c r="I29" s="36"/>
      <c r="J29" s="36"/>
      <c r="K29" s="36"/>
      <c r="L29" s="36"/>
      <c r="M29" s="36"/>
      <c r="N29" s="37"/>
      <c r="O29" s="5"/>
    </row>
    <row r="30" spans="1:15">
      <c r="A30" s="2"/>
      <c r="B30" s="14" t="s">
        <v>42</v>
      </c>
      <c r="C30" s="19"/>
      <c r="D30" s="8" t="s">
        <v>43</v>
      </c>
      <c r="E30" s="21" t="str">
        <f>IFERROR(VLOOKUP(C7,'EU Values'!A61:B62,2,0),"Not available")</f>
        <v>Not available</v>
      </c>
      <c r="F30" s="8" t="s">
        <v>43</v>
      </c>
      <c r="G30" s="2"/>
      <c r="H30" s="35" t="s">
        <v>44</v>
      </c>
      <c r="I30" s="36"/>
      <c r="J30" s="36"/>
      <c r="K30" s="36"/>
      <c r="L30" s="36"/>
      <c r="M30" s="36"/>
      <c r="N30" s="37"/>
      <c r="O30" s="5"/>
    </row>
    <row r="31" spans="1:15">
      <c r="A31" s="2"/>
      <c r="B31" s="14" t="s">
        <v>45</v>
      </c>
      <c r="C31" s="19"/>
      <c r="D31" s="8" t="s">
        <v>46</v>
      </c>
      <c r="E31" s="21" t="str">
        <f>IFERROR(VLOOKUP(C7,'EU Values'!A66:B67,2,0),"Not available")</f>
        <v>Not available</v>
      </c>
      <c r="F31" s="8" t="s">
        <v>46</v>
      </c>
      <c r="G31" s="2"/>
      <c r="H31" s="35" t="s">
        <v>47</v>
      </c>
      <c r="I31" s="36"/>
      <c r="J31" s="36"/>
      <c r="K31" s="36"/>
      <c r="L31" s="36"/>
      <c r="M31" s="36"/>
      <c r="N31" s="37"/>
      <c r="O31" s="5"/>
    </row>
    <row r="32" spans="1:15">
      <c r="A32" s="2"/>
      <c r="B32" s="50" t="s">
        <v>48</v>
      </c>
      <c r="C32" s="19"/>
      <c r="D32" s="8" t="s">
        <v>49</v>
      </c>
      <c r="E32" s="53" t="str">
        <f>IFERROR(VLOOKUP(C6,'EU Values'!A77:B79,2,0),"Not available")</f>
        <v>Not available</v>
      </c>
      <c r="F32" s="8" t="s">
        <v>49</v>
      </c>
      <c r="G32" s="2"/>
      <c r="H32" s="35" t="s">
        <v>50</v>
      </c>
      <c r="I32" s="36"/>
      <c r="J32" s="36"/>
      <c r="K32" s="36"/>
      <c r="L32" s="36"/>
      <c r="M32" s="36"/>
      <c r="N32" s="37"/>
      <c r="O32" s="5"/>
    </row>
    <row r="33" spans="1:15" ht="17.25">
      <c r="A33" s="2"/>
      <c r="B33" s="14" t="s">
        <v>51</v>
      </c>
      <c r="C33" s="19"/>
      <c r="D33" s="8" t="s">
        <v>42</v>
      </c>
      <c r="E33" s="54" t="str">
        <f>IFERROR(VLOOKUP(C6,'EU Values'!A83:B85,2,0),"Not available")</f>
        <v>Not available</v>
      </c>
      <c r="F33" s="8" t="s">
        <v>42</v>
      </c>
      <c r="G33" s="2"/>
      <c r="H33" s="35" t="s">
        <v>52</v>
      </c>
      <c r="I33" s="36"/>
      <c r="J33" s="36"/>
      <c r="K33" s="36"/>
      <c r="L33" s="36"/>
      <c r="M33" s="36"/>
      <c r="N33" s="37"/>
      <c r="O33" s="5"/>
    </row>
    <row r="34" spans="1:15" ht="17.25">
      <c r="A34" s="2"/>
      <c r="B34" s="50" t="s">
        <v>53</v>
      </c>
      <c r="C34" s="19"/>
      <c r="D34" s="8" t="s">
        <v>35</v>
      </c>
      <c r="E34" s="21" t="str">
        <f>IFERROR(VLOOKUP(C7,'EU Values'!A89:B90,2,0),"Not available")</f>
        <v>Not available</v>
      </c>
      <c r="F34" s="8" t="s">
        <v>35</v>
      </c>
      <c r="G34" s="2"/>
      <c r="H34" s="35" t="s">
        <v>54</v>
      </c>
      <c r="I34" s="36"/>
      <c r="J34" s="36"/>
      <c r="K34" s="36"/>
      <c r="L34" s="36"/>
      <c r="M34" s="36"/>
      <c r="N34" s="37"/>
      <c r="O34" s="5"/>
    </row>
    <row r="35" spans="1:15" ht="17.25">
      <c r="A35" s="2"/>
      <c r="B35" s="14" t="s">
        <v>55</v>
      </c>
      <c r="C35" s="19"/>
      <c r="D35" s="8" t="s">
        <v>35</v>
      </c>
      <c r="E35" s="21" t="str">
        <f>IFERROR(VLOOKUP(C7,'EU Values'!A94:B95,2,0),"Not available")</f>
        <v>Not available</v>
      </c>
      <c r="F35" s="8" t="s">
        <v>35</v>
      </c>
      <c r="G35" s="2"/>
      <c r="H35" s="123" t="s">
        <v>56</v>
      </c>
      <c r="I35" s="124"/>
      <c r="J35" s="124"/>
      <c r="K35" s="124"/>
      <c r="L35" s="124"/>
      <c r="M35" s="124"/>
      <c r="N35" s="125"/>
      <c r="O35" s="5"/>
    </row>
    <row r="36" spans="1:15">
      <c r="A36" s="2"/>
      <c r="B36" s="2"/>
      <c r="C36" s="2"/>
      <c r="D36" s="2"/>
      <c r="E36" s="2"/>
      <c r="F36" s="2"/>
      <c r="G36" s="2"/>
      <c r="H36" s="2"/>
      <c r="I36" s="2"/>
      <c r="J36" s="2"/>
      <c r="K36" s="2"/>
      <c r="L36" s="2"/>
      <c r="M36" s="2"/>
      <c r="N36" s="2"/>
      <c r="O36" s="2"/>
    </row>
    <row r="37" spans="1:15" ht="19.5">
      <c r="A37" s="2"/>
      <c r="B37" s="126" t="s">
        <v>57</v>
      </c>
      <c r="C37" s="126"/>
      <c r="D37" s="126"/>
      <c r="E37" s="126"/>
      <c r="F37" s="126"/>
      <c r="G37" s="126"/>
      <c r="H37" s="1"/>
      <c r="I37" s="1"/>
      <c r="J37" s="1"/>
      <c r="K37" s="1"/>
      <c r="L37" s="1"/>
      <c r="M37" s="1"/>
      <c r="N37" s="1"/>
      <c r="O37" s="1"/>
    </row>
    <row r="38" spans="1:15">
      <c r="A38" s="2"/>
      <c r="B38" s="2"/>
      <c r="C38" s="2"/>
      <c r="D38" s="5"/>
      <c r="E38" s="2"/>
      <c r="F38" s="2"/>
      <c r="G38" s="6"/>
      <c r="H38" s="6"/>
      <c r="I38" s="6"/>
      <c r="J38" s="6"/>
      <c r="K38" s="6"/>
      <c r="L38" s="6"/>
      <c r="M38" s="6"/>
      <c r="N38" s="6"/>
      <c r="O38" s="6"/>
    </row>
    <row r="39" spans="1:15">
      <c r="A39" s="2"/>
      <c r="B39" s="2"/>
      <c r="C39" s="2"/>
      <c r="D39" s="5"/>
      <c r="E39" s="2"/>
      <c r="F39" s="2"/>
      <c r="G39" s="6"/>
      <c r="H39" s="6"/>
      <c r="I39" s="6"/>
      <c r="J39" s="6"/>
      <c r="K39" s="6"/>
      <c r="L39" s="6"/>
      <c r="M39" s="6"/>
      <c r="N39" s="6"/>
      <c r="O39" s="6"/>
    </row>
    <row r="40" spans="1:15" ht="16.5">
      <c r="A40" s="2"/>
      <c r="B40" s="122" t="s">
        <v>58</v>
      </c>
      <c r="C40" s="122"/>
      <c r="D40" s="122"/>
      <c r="E40" s="122"/>
      <c r="F40" s="122"/>
      <c r="G40" s="122"/>
      <c r="H40" s="6"/>
      <c r="I40" s="6"/>
      <c r="J40" s="6"/>
      <c r="K40" s="6"/>
      <c r="L40" s="6"/>
      <c r="M40" s="6"/>
      <c r="N40" s="6"/>
      <c r="O40" s="6"/>
    </row>
    <row r="41" spans="1:15" ht="16.5">
      <c r="A41" s="2"/>
      <c r="B41" s="34"/>
      <c r="C41" s="34"/>
      <c r="D41" s="34"/>
      <c r="E41" s="34"/>
      <c r="F41" s="34"/>
      <c r="G41" s="34"/>
      <c r="H41" s="6"/>
      <c r="I41" s="6"/>
      <c r="J41" s="6"/>
      <c r="K41" s="6"/>
      <c r="L41" s="6"/>
      <c r="M41" s="6"/>
      <c r="N41" s="6"/>
      <c r="O41" s="6"/>
    </row>
    <row r="42" spans="1:15">
      <c r="A42" s="2"/>
      <c r="B42" s="2"/>
      <c r="C42" s="2"/>
      <c r="D42" s="5"/>
      <c r="E42" s="2"/>
      <c r="F42" s="2"/>
      <c r="G42" s="6"/>
      <c r="H42" s="6"/>
      <c r="I42" s="6"/>
      <c r="J42" s="6"/>
      <c r="K42" s="6"/>
      <c r="L42" s="6"/>
      <c r="M42" s="6"/>
      <c r="N42" s="6"/>
      <c r="O42" s="6"/>
    </row>
    <row r="43" spans="1:15">
      <c r="A43" s="2"/>
      <c r="B43" s="2"/>
      <c r="C43" s="2"/>
      <c r="D43" s="5"/>
      <c r="E43" s="2"/>
      <c r="F43" s="2"/>
      <c r="G43" s="6"/>
      <c r="H43" s="6"/>
      <c r="I43" s="6"/>
      <c r="J43" s="6"/>
      <c r="K43" s="6"/>
      <c r="L43" s="6"/>
      <c r="M43" s="6"/>
      <c r="N43" s="6"/>
      <c r="O43" s="6"/>
    </row>
    <row r="44" spans="1:15" ht="16.5">
      <c r="A44" s="2"/>
      <c r="B44" s="122" t="s">
        <v>59</v>
      </c>
      <c r="C44" s="122"/>
      <c r="D44" s="122"/>
      <c r="E44" s="122"/>
      <c r="F44" s="122"/>
      <c r="G44" s="122"/>
      <c r="H44" s="6"/>
      <c r="I44" s="6"/>
      <c r="J44" s="6"/>
      <c r="K44" s="6"/>
      <c r="L44" s="6"/>
      <c r="M44" s="6"/>
      <c r="N44" s="6"/>
      <c r="O44" s="6"/>
    </row>
    <row r="45" spans="1:15" ht="16.5">
      <c r="A45" s="2"/>
      <c r="B45" s="34"/>
      <c r="C45" s="34"/>
      <c r="D45" s="34"/>
      <c r="E45" s="34"/>
      <c r="F45" s="34"/>
      <c r="G45" s="34"/>
      <c r="H45" s="6"/>
      <c r="I45" s="6"/>
      <c r="J45" s="6"/>
      <c r="K45" s="6"/>
      <c r="L45" s="6"/>
      <c r="M45" s="6"/>
      <c r="N45" s="6"/>
      <c r="O45" s="6"/>
    </row>
    <row r="46" spans="1:15">
      <c r="A46" s="2"/>
      <c r="B46" s="2"/>
      <c r="C46" s="2"/>
      <c r="D46" s="5"/>
      <c r="E46" s="2"/>
      <c r="F46" s="2"/>
      <c r="G46" s="6"/>
      <c r="H46" s="6"/>
      <c r="I46" s="6"/>
      <c r="J46" s="6"/>
      <c r="K46" s="6"/>
      <c r="L46" s="6"/>
      <c r="M46" s="6"/>
      <c r="N46" s="6"/>
      <c r="O46" s="6"/>
    </row>
    <row r="47" spans="1:15">
      <c r="A47" s="2"/>
      <c r="B47" s="2"/>
      <c r="C47" s="2"/>
      <c r="D47" s="5"/>
      <c r="E47" s="2"/>
      <c r="F47" s="2"/>
      <c r="G47" s="6"/>
      <c r="H47" s="6"/>
      <c r="I47" s="6"/>
      <c r="J47" s="6"/>
      <c r="K47" s="6"/>
      <c r="L47" s="6"/>
      <c r="M47" s="6"/>
      <c r="N47" s="6"/>
      <c r="O47" s="6"/>
    </row>
    <row r="48" spans="1:15" ht="16.5">
      <c r="A48" s="2"/>
      <c r="B48" s="122" t="s">
        <v>60</v>
      </c>
      <c r="C48" s="122"/>
      <c r="D48" s="122"/>
      <c r="E48" s="122"/>
      <c r="F48" s="122"/>
      <c r="G48" s="122"/>
      <c r="H48" s="6"/>
      <c r="I48" s="6"/>
      <c r="J48" s="6"/>
      <c r="K48" s="6"/>
      <c r="L48" s="6"/>
      <c r="M48" s="24"/>
      <c r="N48" s="6"/>
      <c r="O48" s="6"/>
    </row>
    <row r="50" spans="1:15">
      <c r="A50" s="2"/>
      <c r="B50" s="2"/>
      <c r="C50" s="2"/>
      <c r="D50" s="5"/>
      <c r="E50" s="2"/>
      <c r="F50" s="2"/>
      <c r="G50" s="6"/>
      <c r="H50" s="6"/>
      <c r="I50" s="6"/>
      <c r="J50" s="6"/>
      <c r="K50" s="6"/>
      <c r="L50" s="6"/>
      <c r="M50" s="6"/>
      <c r="N50" s="6"/>
      <c r="O50" s="6"/>
    </row>
    <row r="51" spans="1:15" ht="18">
      <c r="A51" s="2"/>
      <c r="B51" s="122" t="s">
        <v>61</v>
      </c>
      <c r="C51" s="122"/>
      <c r="D51" s="122"/>
      <c r="E51" s="122"/>
      <c r="F51" s="122"/>
      <c r="G51" s="122"/>
      <c r="H51" s="6"/>
      <c r="I51" s="6"/>
      <c r="J51" s="6"/>
      <c r="K51" s="6"/>
      <c r="L51" s="6"/>
      <c r="M51" s="24"/>
      <c r="N51" s="6"/>
      <c r="O51" s="6"/>
    </row>
    <row r="52" spans="1:15">
      <c r="A52" s="2"/>
      <c r="B52" s="2"/>
      <c r="C52" s="2"/>
      <c r="D52" s="5"/>
      <c r="E52" s="2"/>
      <c r="F52" s="2"/>
      <c r="G52" s="6"/>
      <c r="H52" s="6"/>
      <c r="I52" s="6"/>
      <c r="J52" s="6"/>
      <c r="K52" s="6"/>
      <c r="L52" s="6"/>
      <c r="M52" s="6"/>
      <c r="N52" s="6"/>
      <c r="O52" s="6"/>
    </row>
    <row r="53" spans="1:15">
      <c r="A53" s="2"/>
      <c r="B53" s="2"/>
      <c r="C53" s="2"/>
      <c r="D53" s="5"/>
      <c r="E53" s="2"/>
      <c r="F53" s="2"/>
      <c r="G53" s="6"/>
      <c r="H53" s="6"/>
      <c r="I53" s="6"/>
      <c r="J53" s="6"/>
      <c r="K53" s="6"/>
      <c r="L53" s="6"/>
      <c r="M53" s="6"/>
      <c r="N53" s="6"/>
      <c r="O53" s="6"/>
    </row>
    <row r="54" spans="1:15" ht="19.5">
      <c r="A54" s="2"/>
      <c r="B54" s="126" t="s">
        <v>62</v>
      </c>
      <c r="C54" s="126"/>
      <c r="D54" s="126"/>
      <c r="E54" s="126"/>
      <c r="F54" s="126"/>
      <c r="G54" s="126"/>
      <c r="H54" s="6"/>
      <c r="I54" s="6"/>
      <c r="J54" s="6"/>
      <c r="K54" s="6"/>
      <c r="L54" s="6"/>
      <c r="M54" s="6"/>
      <c r="N54" s="6"/>
      <c r="O54" s="6"/>
    </row>
    <row r="55" spans="1:15">
      <c r="A55" s="2"/>
      <c r="B55" s="2"/>
      <c r="C55" s="2"/>
      <c r="D55" s="5"/>
      <c r="E55" s="2"/>
      <c r="F55" s="2"/>
      <c r="G55" s="6"/>
      <c r="H55" s="6"/>
      <c r="I55" s="6"/>
      <c r="J55" s="6"/>
      <c r="K55" s="6"/>
      <c r="L55" s="6"/>
      <c r="M55" s="6"/>
      <c r="N55" s="6"/>
      <c r="O55" s="6"/>
    </row>
    <row r="56" spans="1:15">
      <c r="A56" s="2"/>
      <c r="B56" s="2"/>
      <c r="C56" s="32" t="s">
        <v>63</v>
      </c>
      <c r="D56" s="32" t="s">
        <v>32</v>
      </c>
      <c r="E56" s="32" t="s">
        <v>33</v>
      </c>
      <c r="F56" s="32" t="s">
        <v>32</v>
      </c>
      <c r="G56" s="6"/>
      <c r="H56" s="23" t="s">
        <v>19</v>
      </c>
      <c r="I56" s="23"/>
      <c r="J56" s="23"/>
      <c r="K56" s="23"/>
      <c r="L56" s="23"/>
      <c r="M56" s="23"/>
      <c r="N56" s="23"/>
      <c r="O56" s="6"/>
    </row>
    <row r="57" spans="1:15">
      <c r="A57" s="2"/>
      <c r="B57" s="4" t="s">
        <v>64</v>
      </c>
      <c r="C57" s="27" t="str">
        <f>IFERROR((((1-C27)*C29*C30*C31*'EU Values'!B70*'EU Values'!B73*Calculation!C32*Calculation!C33/Calculation!C34)-((1-Calculation!C28)/(1-Calculation!C27))*((1-C27)*C29*C30*C31*'EU Values'!B70*'EU Values'!B73*Calculation!C32*Calculation!C33/Calculation!C34))*Calculation!C35,"insufficient data")</f>
        <v>insufficient data</v>
      </c>
      <c r="D57" s="26" t="s">
        <v>65</v>
      </c>
      <c r="E57" s="27" t="str">
        <f>IFERROR((((1-E27)*E29*E30*E31*'EU Values'!B70*'EU Values'!B73*Calculation!E32*Calculation!E33/Calculation!E34)-((1-Calculation!E28)/(1-Calculation!E27))*((1-E27)*E29*E30*E31*'EU Values'!B70*'EU Values'!B73*Calculation!E32*Calculation!E33/Calculation!E34))*Calculation!E35,"insufficient data")</f>
        <v>insufficient data</v>
      </c>
      <c r="F57" s="26" t="s">
        <v>65</v>
      </c>
      <c r="G57" s="2"/>
      <c r="H57" s="99" t="s">
        <v>66</v>
      </c>
      <c r="I57" s="100"/>
      <c r="J57" s="100"/>
      <c r="K57" s="100"/>
      <c r="L57" s="100"/>
      <c r="M57" s="100"/>
      <c r="N57" s="101"/>
      <c r="O57" s="6"/>
    </row>
    <row r="58" spans="1:15">
      <c r="A58" s="2"/>
      <c r="B58" s="4" t="s">
        <v>67</v>
      </c>
      <c r="C58" s="27" t="str">
        <f>C57</f>
        <v>insufficient data</v>
      </c>
      <c r="D58" s="26" t="s">
        <v>65</v>
      </c>
      <c r="E58" s="27" t="str">
        <f>E57</f>
        <v>insufficient data</v>
      </c>
      <c r="F58" s="26" t="s">
        <v>65</v>
      </c>
      <c r="G58" s="2"/>
      <c r="H58" s="99" t="s">
        <v>68</v>
      </c>
      <c r="I58" s="100"/>
      <c r="J58" s="100"/>
      <c r="K58" s="100"/>
      <c r="L58" s="100"/>
      <c r="M58" s="100"/>
      <c r="N58" s="101"/>
      <c r="O58" s="6"/>
    </row>
    <row r="59" spans="1:15">
      <c r="A59" s="2"/>
      <c r="B59" s="4" t="s">
        <v>69</v>
      </c>
      <c r="C59" s="27" t="str">
        <f>IFERROR(((1-C27)*C29*C30*C31*'EU Values'!B70*'EU Values'!B73*Calculation!C32*Calculation!C33/Calculation!C34)*$D22-(((1-C28)/(1-C27))*((1-C27)*C29*C30*C31*'EU Values'!B70*'EU Values'!B73*Calculation!C32*Calculation!C33/Calculation!C34))*$F22,"insufficient data")</f>
        <v>insufficient data</v>
      </c>
      <c r="D59" s="26" t="s">
        <v>65</v>
      </c>
      <c r="E59" s="27" t="str">
        <f>IFERROR(((1-E27)*E29*E30*E31*'EU Values'!B70*'EU Values'!B73*Calculation!E32*Calculation!E33/Calculation!E34)*$D22-(((1-E28)/(1-E27))*((1-E27)*E29*E30*E31*'EU Values'!B70*'EU Values'!B73*Calculation!E32*Calculation!E33/Calculation!E34))*$F22,"insufficient data")</f>
        <v>insufficient data</v>
      </c>
      <c r="F59" s="26" t="s">
        <v>65</v>
      </c>
      <c r="G59" s="2"/>
      <c r="H59" s="99" t="s">
        <v>70</v>
      </c>
      <c r="I59" s="100"/>
      <c r="J59" s="100"/>
      <c r="K59" s="100"/>
      <c r="L59" s="100"/>
      <c r="M59" s="100"/>
      <c r="N59" s="101"/>
      <c r="O59" s="6"/>
    </row>
    <row r="60" spans="1:15">
      <c r="A60" s="2"/>
      <c r="B60" s="4" t="s">
        <v>71</v>
      </c>
      <c r="C60" s="28" t="str">
        <f>IFERROR((((1-C27)*C29*C30*C31*'EU Values'!B70*'EU Values'!B73*Calculation!C32*Calculation!C33/Calculation!C34)*$D23-(((1-C28)/(1-C27))*((1-C27)*C29*C30*C31*'EU Values'!B70*'EU Values'!B73*Calculation!C32*Calculation!C33/Calculation!C34))*$F23)*10^(-6),"insufficient data")</f>
        <v>insufficient data</v>
      </c>
      <c r="D60" s="26" t="s">
        <v>72</v>
      </c>
      <c r="E60" s="28" t="str">
        <f>IFERROR((((1-E27)*E29*E30*E31*'EU Values'!B70*'EU Values'!B73*Calculation!E32*Calculation!E33/Calculation!E34)*$D23-(((1-E28)/(1-E27))*((1-E27)*E29*E30*E31*'EU Values'!B70*'EU Values'!B73*Calculation!E32*Calculation!E33/Calculation!E34))*$F23)*10^(-6),"insufficient data")</f>
        <v>insufficient data</v>
      </c>
      <c r="F60" s="26" t="s">
        <v>72</v>
      </c>
      <c r="G60" s="2"/>
      <c r="H60" s="99" t="s">
        <v>73</v>
      </c>
      <c r="I60" s="100"/>
      <c r="J60" s="100"/>
      <c r="K60" s="100"/>
      <c r="L60" s="100"/>
      <c r="M60" s="100"/>
      <c r="N60" s="101"/>
      <c r="O60" s="6"/>
    </row>
    <row r="61" spans="1:15">
      <c r="A61" s="2"/>
      <c r="B61" s="2"/>
      <c r="C61" s="2"/>
      <c r="D61" s="5"/>
      <c r="E61" s="2"/>
      <c r="F61" s="2"/>
      <c r="G61" s="6"/>
      <c r="H61" s="6"/>
      <c r="I61" s="6"/>
      <c r="J61" s="6"/>
      <c r="K61" s="6"/>
      <c r="L61" s="6"/>
      <c r="M61" s="6"/>
      <c r="N61" s="6"/>
      <c r="O61" s="6"/>
    </row>
    <row r="62" spans="1:15" ht="19.5">
      <c r="A62" s="2"/>
      <c r="B62" s="126" t="s">
        <v>74</v>
      </c>
      <c r="C62" s="126"/>
      <c r="D62" s="126"/>
      <c r="E62" s="126"/>
      <c r="F62" s="126"/>
      <c r="G62" s="126"/>
      <c r="H62" s="6"/>
      <c r="I62" s="6"/>
      <c r="J62" s="6"/>
      <c r="K62" s="6"/>
      <c r="L62" s="6"/>
      <c r="M62" s="6"/>
      <c r="N62" s="6"/>
      <c r="O62" s="6"/>
    </row>
    <row r="63" spans="1:15">
      <c r="A63" s="2"/>
      <c r="B63" s="75" t="s">
        <v>75</v>
      </c>
      <c r="C63" s="2"/>
      <c r="D63" s="2"/>
      <c r="E63" s="2"/>
      <c r="F63" s="2"/>
      <c r="G63" s="2"/>
      <c r="H63" s="2"/>
      <c r="I63" s="2"/>
      <c r="J63" s="2"/>
      <c r="K63" s="2"/>
      <c r="L63" s="2"/>
      <c r="M63" s="2"/>
      <c r="N63" s="2"/>
      <c r="O63" s="2"/>
    </row>
    <row r="64" spans="1:15">
      <c r="C64" s="106" t="s">
        <v>76</v>
      </c>
      <c r="D64" s="106"/>
      <c r="E64" s="107" t="s">
        <v>77</v>
      </c>
      <c r="F64" s="108"/>
      <c r="H64" s="23" t="s">
        <v>19</v>
      </c>
      <c r="I64" s="23"/>
      <c r="J64" s="23"/>
      <c r="K64" s="23"/>
      <c r="L64" s="23"/>
      <c r="M64" s="23"/>
      <c r="N64" s="23"/>
    </row>
    <row r="65" spans="3:14">
      <c r="C65" s="104" t="s">
        <v>78</v>
      </c>
      <c r="D65" s="105"/>
      <c r="E65" s="58" t="s">
        <v>79</v>
      </c>
      <c r="F65" s="59">
        <v>4.915</v>
      </c>
      <c r="H65" s="90" t="s">
        <v>80</v>
      </c>
      <c r="I65" s="91"/>
      <c r="J65" s="91"/>
      <c r="K65" s="91"/>
      <c r="L65" s="91"/>
      <c r="M65" s="91"/>
      <c r="N65" s="92"/>
    </row>
    <row r="66" spans="3:14">
      <c r="C66" s="102"/>
      <c r="D66" s="103"/>
      <c r="E66" s="58" t="s">
        <v>81</v>
      </c>
      <c r="F66" s="59">
        <v>6.35</v>
      </c>
      <c r="H66" s="93"/>
      <c r="I66" s="94"/>
      <c r="J66" s="94"/>
      <c r="K66" s="94"/>
      <c r="L66" s="94"/>
      <c r="M66" s="94"/>
      <c r="N66" s="95"/>
    </row>
    <row r="67" spans="3:14">
      <c r="C67" s="102"/>
      <c r="D67" s="103"/>
      <c r="E67" s="58" t="s">
        <v>82</v>
      </c>
      <c r="F67" s="59" t="s">
        <v>83</v>
      </c>
      <c r="H67" s="93"/>
      <c r="I67" s="94"/>
      <c r="J67" s="94"/>
      <c r="K67" s="94"/>
      <c r="L67" s="94"/>
      <c r="M67" s="94"/>
      <c r="N67" s="95"/>
    </row>
    <row r="68" spans="3:14">
      <c r="C68" s="102"/>
      <c r="D68" s="103"/>
      <c r="E68" s="58" t="s">
        <v>84</v>
      </c>
      <c r="F68" s="59">
        <v>1.415</v>
      </c>
      <c r="H68" s="93"/>
      <c r="I68" s="94"/>
      <c r="J68" s="94"/>
      <c r="K68" s="94"/>
      <c r="L68" s="94"/>
      <c r="M68" s="94"/>
      <c r="N68" s="95"/>
    </row>
    <row r="69" spans="3:14">
      <c r="C69" s="102"/>
      <c r="D69" s="103"/>
      <c r="E69" s="58" t="s">
        <v>85</v>
      </c>
      <c r="F69" s="59">
        <v>1.415</v>
      </c>
      <c r="H69" s="93"/>
      <c r="I69" s="94"/>
      <c r="J69" s="94"/>
      <c r="K69" s="94"/>
      <c r="L69" s="94"/>
      <c r="M69" s="94"/>
      <c r="N69" s="95"/>
    </row>
    <row r="70" spans="3:14">
      <c r="C70" s="102"/>
      <c r="D70" s="103"/>
      <c r="E70" s="58" t="s">
        <v>86</v>
      </c>
      <c r="F70" s="59" t="s">
        <v>83</v>
      </c>
      <c r="H70" s="93"/>
      <c r="I70" s="94"/>
      <c r="J70" s="94"/>
      <c r="K70" s="94"/>
      <c r="L70" s="94"/>
      <c r="M70" s="94"/>
      <c r="N70" s="95"/>
    </row>
    <row r="71" spans="3:14">
      <c r="C71" s="60" t="s">
        <v>87</v>
      </c>
      <c r="D71" s="61"/>
      <c r="E71" s="58" t="s">
        <v>88</v>
      </c>
      <c r="F71" s="59">
        <v>30.062999999999999</v>
      </c>
      <c r="H71" s="93"/>
      <c r="I71" s="94"/>
      <c r="J71" s="94"/>
      <c r="K71" s="94"/>
      <c r="L71" s="94"/>
      <c r="M71" s="94"/>
      <c r="N71" s="95"/>
    </row>
    <row r="72" spans="3:14">
      <c r="C72" s="62"/>
      <c r="D72" s="63"/>
      <c r="E72" s="58" t="s">
        <v>89</v>
      </c>
      <c r="F72" s="59">
        <v>33.045000000000002</v>
      </c>
      <c r="H72" s="93"/>
      <c r="I72" s="94"/>
      <c r="J72" s="94"/>
      <c r="K72" s="94"/>
      <c r="L72" s="94"/>
      <c r="M72" s="94"/>
      <c r="N72" s="95"/>
    </row>
    <row r="73" spans="3:14">
      <c r="C73" s="64"/>
      <c r="D73" s="65"/>
      <c r="E73" s="58" t="s">
        <v>90</v>
      </c>
      <c r="F73" s="59">
        <v>8.4079999999999995</v>
      </c>
      <c r="H73" s="96"/>
      <c r="I73" s="97"/>
      <c r="J73" s="97"/>
      <c r="K73" s="97"/>
      <c r="L73" s="97"/>
      <c r="M73" s="97"/>
      <c r="N73" s="98"/>
    </row>
    <row r="74" spans="3:14">
      <c r="C74" s="106" t="s">
        <v>91</v>
      </c>
      <c r="D74" s="106"/>
      <c r="E74" s="107" t="s">
        <v>92</v>
      </c>
      <c r="F74" s="108"/>
      <c r="H74" s="2"/>
      <c r="I74" s="2"/>
      <c r="J74" s="2"/>
      <c r="K74" s="2"/>
      <c r="L74" s="2"/>
      <c r="M74" s="2"/>
      <c r="N74" s="2"/>
    </row>
    <row r="75" spans="3:14">
      <c r="C75" s="111" t="s">
        <v>93</v>
      </c>
      <c r="D75" s="112"/>
      <c r="E75" s="85" t="s">
        <v>94</v>
      </c>
      <c r="F75" s="66"/>
      <c r="H75" s="99" t="s">
        <v>95</v>
      </c>
      <c r="I75" s="100"/>
      <c r="J75" s="100"/>
      <c r="K75" s="100"/>
      <c r="L75" s="100"/>
      <c r="M75" s="100"/>
      <c r="N75" s="101"/>
    </row>
    <row r="76" spans="3:14">
      <c r="C76" s="106" t="s">
        <v>96</v>
      </c>
      <c r="D76" s="106"/>
      <c r="E76" s="107" t="s">
        <v>97</v>
      </c>
      <c r="F76" s="108"/>
      <c r="H76" s="2"/>
      <c r="I76" s="2"/>
      <c r="J76" s="2"/>
      <c r="K76" s="2"/>
      <c r="L76" s="2"/>
      <c r="M76" s="2"/>
      <c r="N76" s="2"/>
    </row>
    <row r="77" spans="3:14">
      <c r="C77" s="60" t="s">
        <v>78</v>
      </c>
      <c r="D77" s="67"/>
      <c r="E77" s="68" t="s">
        <v>98</v>
      </c>
      <c r="F77" s="59">
        <v>67</v>
      </c>
      <c r="H77" s="90" t="s">
        <v>99</v>
      </c>
      <c r="I77" s="91"/>
      <c r="J77" s="91"/>
      <c r="K77" s="91"/>
      <c r="L77" s="91"/>
      <c r="M77" s="91"/>
      <c r="N77" s="92"/>
    </row>
    <row r="78" spans="3:14">
      <c r="C78" s="64"/>
      <c r="D78" s="69"/>
      <c r="E78" s="68" t="s">
        <v>100</v>
      </c>
      <c r="F78" s="59">
        <v>29</v>
      </c>
      <c r="H78" s="93"/>
      <c r="I78" s="94"/>
      <c r="J78" s="94"/>
      <c r="K78" s="94"/>
      <c r="L78" s="94"/>
      <c r="M78" s="94"/>
      <c r="N78" s="95"/>
    </row>
    <row r="79" spans="3:14">
      <c r="C79" s="70" t="s">
        <v>87</v>
      </c>
      <c r="D79" s="71"/>
      <c r="E79" s="68" t="s">
        <v>101</v>
      </c>
      <c r="F79" s="59">
        <v>175</v>
      </c>
      <c r="H79" s="96"/>
      <c r="I79" s="97"/>
      <c r="J79" s="97"/>
      <c r="K79" s="97"/>
      <c r="L79" s="97"/>
      <c r="M79" s="97"/>
      <c r="N79" s="98"/>
    </row>
    <row r="80" spans="3:14">
      <c r="C80" s="106" t="s">
        <v>102</v>
      </c>
      <c r="D80" s="106"/>
      <c r="E80" s="109" t="s">
        <v>103</v>
      </c>
      <c r="F80" s="110"/>
      <c r="H80" s="2"/>
      <c r="I80" s="2"/>
      <c r="J80" s="2"/>
      <c r="K80" s="2"/>
      <c r="L80" s="2"/>
      <c r="M80" s="2"/>
      <c r="N80" s="2"/>
    </row>
    <row r="81" spans="2:14" ht="30" customHeight="1">
      <c r="C81" s="70" t="s">
        <v>104</v>
      </c>
      <c r="D81" s="71"/>
      <c r="E81" s="70"/>
      <c r="F81" s="72">
        <v>15</v>
      </c>
      <c r="H81" s="87" t="s">
        <v>105</v>
      </c>
      <c r="I81" s="88"/>
      <c r="J81" s="88"/>
      <c r="K81" s="88"/>
      <c r="L81" s="88"/>
      <c r="M81" s="88"/>
      <c r="N81" s="89"/>
    </row>
    <row r="83" spans="2:14">
      <c r="B83" s="75" t="s">
        <v>106</v>
      </c>
      <c r="C83" s="55"/>
      <c r="E83" s="56" t="s">
        <v>98</v>
      </c>
      <c r="F83" s="57"/>
      <c r="H83" s="56" t="s">
        <v>107</v>
      </c>
      <c r="I83" s="76"/>
      <c r="J83" s="76"/>
      <c r="K83" s="76"/>
      <c r="L83" s="76"/>
      <c r="M83" s="76"/>
      <c r="N83" s="57"/>
    </row>
    <row r="84" spans="2:14">
      <c r="E84" s="56" t="s">
        <v>100</v>
      </c>
      <c r="F84" s="57"/>
      <c r="H84" s="56" t="s">
        <v>108</v>
      </c>
      <c r="I84" s="76"/>
      <c r="J84" s="76"/>
      <c r="K84" s="76"/>
      <c r="L84" s="76"/>
      <c r="M84" s="76"/>
      <c r="N84" s="57"/>
    </row>
    <row r="85" spans="2:14">
      <c r="E85" s="56" t="s">
        <v>109</v>
      </c>
      <c r="F85" s="57"/>
      <c r="H85" s="56" t="s">
        <v>110</v>
      </c>
      <c r="I85" s="76"/>
      <c r="J85" s="76"/>
      <c r="K85" s="76"/>
      <c r="L85" s="76"/>
      <c r="M85" s="76"/>
      <c r="N85" s="57"/>
    </row>
  </sheetData>
  <mergeCells count="40">
    <mergeCell ref="B44:G44"/>
    <mergeCell ref="H27:N27"/>
    <mergeCell ref="B62:G62"/>
    <mergeCell ref="B1:G1"/>
    <mergeCell ref="B2:N2"/>
    <mergeCell ref="B3:G3"/>
    <mergeCell ref="C10:F10"/>
    <mergeCell ref="H22:N22"/>
    <mergeCell ref="C75:D75"/>
    <mergeCell ref="C64:D64"/>
    <mergeCell ref="E64:F64"/>
    <mergeCell ref="H12:N20"/>
    <mergeCell ref="H60:N60"/>
    <mergeCell ref="H57:N57"/>
    <mergeCell ref="B48:G48"/>
    <mergeCell ref="B51:G51"/>
    <mergeCell ref="H23:N23"/>
    <mergeCell ref="B37:G37"/>
    <mergeCell ref="B54:G54"/>
    <mergeCell ref="H58:N58"/>
    <mergeCell ref="H59:N59"/>
    <mergeCell ref="H28:N28"/>
    <mergeCell ref="H35:N35"/>
    <mergeCell ref="B40:G40"/>
    <mergeCell ref="H81:N81"/>
    <mergeCell ref="H65:N73"/>
    <mergeCell ref="H77:N79"/>
    <mergeCell ref="H75:N75"/>
    <mergeCell ref="C70:D70"/>
    <mergeCell ref="C65:D65"/>
    <mergeCell ref="C66:D66"/>
    <mergeCell ref="C67:D67"/>
    <mergeCell ref="C68:D68"/>
    <mergeCell ref="C69:D69"/>
    <mergeCell ref="C74:D74"/>
    <mergeCell ref="E74:F74"/>
    <mergeCell ref="C76:D76"/>
    <mergeCell ref="E76:F76"/>
    <mergeCell ref="C80:D80"/>
    <mergeCell ref="E80:F80"/>
  </mergeCells>
  <conditionalFormatting sqref="D21 F21">
    <cfRule type="cellIs" dxfId="1" priority="12" operator="notEqual">
      <formula>1</formula>
    </cfRule>
  </conditionalFormatting>
  <dataValidations count="4">
    <dataValidation type="list" allowBlank="1" showInputMessage="1" showErrorMessage="1" sqref="C5" xr:uid="{00000000-0002-0000-0000-000000000000}">
      <formula1>Calculation_type</formula1>
    </dataValidation>
    <dataValidation type="list" allowBlank="1" showInputMessage="1" showErrorMessage="1" sqref="C8" xr:uid="{00000000-0002-0000-0000-000001000000}">
      <formula1>Technology_type</formula1>
    </dataValidation>
    <dataValidation type="list" allowBlank="1" showInputMessage="1" showErrorMessage="1" sqref="C7" xr:uid="{0EB8E2EA-0D8E-4F7D-B923-F5CC970EC3C5}">
      <formula1>Building_type</formula1>
    </dataValidation>
    <dataValidation type="list" allowBlank="1" showInputMessage="1" showErrorMessage="1" sqref="C6" xr:uid="{6CE09382-EB0F-4E8D-B534-A6C58B656031}">
      <formula1>Climate_region</formula1>
    </dataValidation>
  </dataValidations>
  <hyperlinks>
    <hyperlink ref="E75" r:id="rId1" display="Fuel prices before/after can be adopted from Eurostat" xr:uid="{685C6803-AA77-425F-9954-8F6CB3397C03}"/>
  </hyperlinks>
  <pageMargins left="0.7" right="0.7" top="0.78740157499999996" bottom="0.78740157499999996" header="0.3" footer="0.3"/>
  <pageSetup paperSize="9" orientation="portrait" r:id="rId2"/>
  <ignoredErrors>
    <ignoredError sqref="D21 F21" unlockedFormula="1"/>
  </ignoredErrors>
  <drawing r:id="rId3"/>
  <extLst>
    <ext xmlns:x14="http://schemas.microsoft.com/office/spreadsheetml/2009/9/main" uri="{78C0D931-6437-407d-A8EE-F0AAD7539E65}">
      <x14:conditionalFormattings>
        <x14:conditionalFormatting xmlns:xm="http://schemas.microsoft.com/office/excel/2006/main">
          <x14:cfRule type="expression" priority="4" id="{639C710C-F687-45B1-9D2D-C8B2BA406C42}">
            <xm:f>$C$5=Lists!$A$3</xm:f>
            <x14:dxf>
              <fill>
                <patternFill>
                  <bgColor theme="0"/>
                </patternFill>
              </fill>
            </x14:dxf>
          </x14:cfRule>
          <xm:sqref>C27:C35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'EU Values'!$A$3:$A$42</xm:f>
          </x14:formula1>
          <xm:sqref>E12:E20 C12:C20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8"/>
  <sheetViews>
    <sheetView workbookViewId="0"/>
  </sheetViews>
  <sheetFormatPr defaultColWidth="11.5546875" defaultRowHeight="15.75"/>
  <cols>
    <col min="1" max="1" width="29.6640625" customWidth="1"/>
    <col min="2" max="3" width="16.44140625" customWidth="1"/>
    <col min="4" max="4" width="111.88671875" bestFit="1" customWidth="1"/>
  </cols>
  <sheetData>
    <row r="1" spans="1:4" ht="27">
      <c r="A1" s="9" t="s">
        <v>111</v>
      </c>
      <c r="B1" s="33" t="s">
        <v>112</v>
      </c>
    </row>
    <row r="2" spans="1:4" ht="33">
      <c r="A2" s="10" t="s">
        <v>113</v>
      </c>
      <c r="B2" s="11" t="s">
        <v>114</v>
      </c>
      <c r="C2" s="11" t="s">
        <v>115</v>
      </c>
      <c r="D2" s="41" t="s">
        <v>116</v>
      </c>
    </row>
    <row r="3" spans="1:4">
      <c r="A3" s="42" t="s">
        <v>117</v>
      </c>
      <c r="B3" s="81">
        <v>155.59733800000001</v>
      </c>
      <c r="C3" s="80">
        <v>1.1677495</v>
      </c>
    </row>
    <row r="4" spans="1:4">
      <c r="A4" s="42" t="s">
        <v>118</v>
      </c>
      <c r="B4" s="81">
        <v>180.72360999999998</v>
      </c>
      <c r="C4" s="80">
        <v>1.3096872999999998</v>
      </c>
    </row>
    <row r="5" spans="1:4">
      <c r="A5" s="42" t="s">
        <v>22</v>
      </c>
      <c r="B5" s="81">
        <v>104.39</v>
      </c>
      <c r="C5" s="80">
        <v>2.0640000000000001</v>
      </c>
    </row>
    <row r="6" spans="1:4">
      <c r="A6" s="42" t="s">
        <v>119</v>
      </c>
      <c r="B6" s="81">
        <v>194.7</v>
      </c>
      <c r="C6" s="80">
        <v>1.5920000000000001</v>
      </c>
    </row>
    <row r="7" spans="1:4">
      <c r="A7" s="42" t="s">
        <v>20</v>
      </c>
      <c r="B7" s="81">
        <v>201.96</v>
      </c>
      <c r="C7" s="80">
        <v>1.0069999999999999</v>
      </c>
    </row>
    <row r="8" spans="1:4">
      <c r="A8" s="42" t="s">
        <v>120</v>
      </c>
      <c r="B8" s="81">
        <v>266.76</v>
      </c>
      <c r="C8" s="80">
        <v>1.117</v>
      </c>
    </row>
    <row r="9" spans="1:4">
      <c r="A9" s="42" t="s">
        <v>121</v>
      </c>
      <c r="B9" s="81">
        <v>249.48</v>
      </c>
      <c r="C9" s="80">
        <v>1.117</v>
      </c>
    </row>
    <row r="10" spans="1:4">
      <c r="A10" s="42" t="s">
        <v>122</v>
      </c>
      <c r="B10" s="81">
        <v>0</v>
      </c>
      <c r="C10" s="80">
        <v>1.002</v>
      </c>
    </row>
    <row r="11" spans="1:4">
      <c r="A11" s="42" t="s">
        <v>123</v>
      </c>
      <c r="B11" s="81">
        <v>0</v>
      </c>
      <c r="C11" s="80">
        <v>1.002</v>
      </c>
    </row>
    <row r="12" spans="1:4">
      <c r="A12" s="42" t="s">
        <v>124</v>
      </c>
      <c r="B12" s="81">
        <v>0</v>
      </c>
      <c r="C12" s="80">
        <v>1.002</v>
      </c>
    </row>
    <row r="13" spans="1:4">
      <c r="A13" s="42" t="s">
        <v>125</v>
      </c>
      <c r="B13" s="81">
        <v>0</v>
      </c>
      <c r="C13" s="80">
        <v>1.026</v>
      </c>
    </row>
    <row r="14" spans="1:4">
      <c r="A14" s="42" t="s">
        <v>126</v>
      </c>
      <c r="B14" s="81">
        <v>0</v>
      </c>
      <c r="C14" s="80">
        <v>1.002</v>
      </c>
    </row>
    <row r="15" spans="1:4">
      <c r="A15" s="42" t="s">
        <v>127</v>
      </c>
      <c r="B15" s="81">
        <v>0</v>
      </c>
      <c r="C15" s="80">
        <v>1.002</v>
      </c>
    </row>
    <row r="16" spans="1:4">
      <c r="A16" s="42" t="s">
        <v>128</v>
      </c>
      <c r="B16" s="81">
        <v>258.83999999999997</v>
      </c>
      <c r="C16" s="80">
        <v>1.117</v>
      </c>
    </row>
    <row r="17" spans="1:3">
      <c r="A17" s="42" t="s">
        <v>129</v>
      </c>
      <c r="B17" s="81">
        <v>227.16</v>
      </c>
      <c r="C17" s="80">
        <v>1.117</v>
      </c>
    </row>
    <row r="18" spans="1:3">
      <c r="A18" s="42" t="s">
        <v>130</v>
      </c>
      <c r="B18" s="81">
        <v>263.88</v>
      </c>
      <c r="C18" s="80">
        <v>1.117</v>
      </c>
    </row>
    <row r="19" spans="1:3">
      <c r="A19" s="42" t="s">
        <v>131</v>
      </c>
      <c r="B19" s="81">
        <v>231.12</v>
      </c>
      <c r="C19" s="80">
        <v>1.117</v>
      </c>
    </row>
    <row r="20" spans="1:3">
      <c r="A20" s="42" t="s">
        <v>132</v>
      </c>
      <c r="B20" s="81">
        <v>351</v>
      </c>
      <c r="C20" s="80">
        <v>1.117</v>
      </c>
    </row>
    <row r="21" spans="1:3">
      <c r="A21" s="42" t="s">
        <v>133</v>
      </c>
      <c r="B21" s="81">
        <v>207.36</v>
      </c>
      <c r="C21" s="80">
        <v>1.117</v>
      </c>
    </row>
    <row r="22" spans="1:3">
      <c r="A22" s="42" t="s">
        <v>134</v>
      </c>
      <c r="B22" s="81">
        <v>278.64</v>
      </c>
      <c r="C22" s="80">
        <v>1.117</v>
      </c>
    </row>
    <row r="23" spans="1:3">
      <c r="A23" s="42" t="s">
        <v>135</v>
      </c>
      <c r="B23" s="81">
        <v>263.88</v>
      </c>
      <c r="C23" s="80">
        <v>1.117</v>
      </c>
    </row>
    <row r="24" spans="1:3">
      <c r="A24" s="42" t="s">
        <v>136</v>
      </c>
      <c r="B24" s="81">
        <v>263.88</v>
      </c>
      <c r="C24" s="80">
        <v>1.117</v>
      </c>
    </row>
    <row r="25" spans="1:3">
      <c r="A25" s="42" t="s">
        <v>137</v>
      </c>
      <c r="B25" s="81">
        <v>353.88</v>
      </c>
      <c r="C25" s="80">
        <v>1.002</v>
      </c>
    </row>
    <row r="26" spans="1:3">
      <c r="A26" s="42" t="s">
        <v>138</v>
      </c>
      <c r="B26" s="81">
        <v>363.6</v>
      </c>
      <c r="C26" s="80">
        <v>1.002</v>
      </c>
    </row>
    <row r="27" spans="1:3">
      <c r="A27" s="42" t="s">
        <v>139</v>
      </c>
      <c r="B27" s="81">
        <v>0</v>
      </c>
      <c r="C27" s="80">
        <v>1.002</v>
      </c>
    </row>
    <row r="28" spans="1:3">
      <c r="A28" s="42" t="s">
        <v>140</v>
      </c>
      <c r="B28" s="81">
        <v>290.52</v>
      </c>
      <c r="C28" s="80">
        <v>1.002</v>
      </c>
    </row>
    <row r="29" spans="1:3">
      <c r="A29" s="42" t="s">
        <v>141</v>
      </c>
      <c r="B29" s="81">
        <v>385.2</v>
      </c>
      <c r="C29" s="80">
        <v>1.002</v>
      </c>
    </row>
    <row r="30" spans="1:3">
      <c r="A30" s="42" t="s">
        <v>142</v>
      </c>
      <c r="B30" s="81">
        <v>340.56</v>
      </c>
      <c r="C30" s="80">
        <v>1.002</v>
      </c>
    </row>
    <row r="31" spans="1:3">
      <c r="A31" s="42" t="s">
        <v>143</v>
      </c>
      <c r="B31" s="81">
        <v>351</v>
      </c>
      <c r="C31" s="80">
        <v>1.002</v>
      </c>
    </row>
    <row r="32" spans="1:3">
      <c r="A32" s="42" t="s">
        <v>144</v>
      </c>
      <c r="B32" s="81">
        <v>345.96</v>
      </c>
      <c r="C32" s="80">
        <v>1.002</v>
      </c>
    </row>
    <row r="33" spans="1:5">
      <c r="A33" s="42" t="s">
        <v>145</v>
      </c>
      <c r="B33" s="81">
        <v>340.56</v>
      </c>
      <c r="C33" s="80">
        <v>1.002</v>
      </c>
    </row>
    <row r="34" spans="1:5">
      <c r="A34" s="42" t="s">
        <v>146</v>
      </c>
      <c r="B34" s="81">
        <v>514.79999999999995</v>
      </c>
      <c r="C34" s="80">
        <v>1</v>
      </c>
    </row>
    <row r="35" spans="1:5">
      <c r="A35" s="42" t="s">
        <v>147</v>
      </c>
      <c r="B35" s="81">
        <v>936</v>
      </c>
      <c r="C35" s="80">
        <v>1.089</v>
      </c>
    </row>
    <row r="36" spans="1:5">
      <c r="A36" s="42" t="s">
        <v>148</v>
      </c>
      <c r="B36" s="81">
        <v>159.84</v>
      </c>
      <c r="C36" s="80">
        <v>1.089</v>
      </c>
    </row>
    <row r="37" spans="1:5">
      <c r="A37" s="42" t="s">
        <v>149</v>
      </c>
      <c r="B37" s="81">
        <v>655.20000000000005</v>
      </c>
      <c r="C37" s="80">
        <v>1.089</v>
      </c>
    </row>
    <row r="38" spans="1:5">
      <c r="A38" s="42" t="s">
        <v>150</v>
      </c>
      <c r="B38" s="81">
        <v>385.2</v>
      </c>
      <c r="C38" s="80">
        <v>1</v>
      </c>
    </row>
    <row r="39" spans="1:5">
      <c r="A39" s="78" t="s">
        <v>151</v>
      </c>
      <c r="B39" s="79">
        <f>B33</f>
        <v>340.56</v>
      </c>
      <c r="C39" s="80">
        <f>C33</f>
        <v>1.002</v>
      </c>
      <c r="D39" t="s">
        <v>152</v>
      </c>
    </row>
    <row r="40" spans="1:5">
      <c r="A40" s="78" t="s">
        <v>153</v>
      </c>
      <c r="B40" s="79">
        <v>0</v>
      </c>
      <c r="C40" s="80">
        <v>1</v>
      </c>
    </row>
    <row r="41" spans="1:5">
      <c r="A41" s="78" t="s">
        <v>154</v>
      </c>
      <c r="B41" s="79">
        <v>0</v>
      </c>
      <c r="C41" s="80">
        <v>1</v>
      </c>
    </row>
    <row r="42" spans="1:5">
      <c r="A42" s="42" t="s">
        <v>155</v>
      </c>
      <c r="B42" s="81">
        <v>381.6</v>
      </c>
      <c r="C42" s="80">
        <v>1.002</v>
      </c>
    </row>
    <row r="43" spans="1:5" ht="27">
      <c r="A43" s="9" t="s">
        <v>156</v>
      </c>
    </row>
    <row r="44" spans="1:5" ht="17.25">
      <c r="A44" s="40" t="s">
        <v>157</v>
      </c>
      <c r="B44" s="74" t="s">
        <v>158</v>
      </c>
      <c r="E44" s="83"/>
    </row>
    <row r="45" spans="1:5">
      <c r="A45" s="41" t="s">
        <v>159</v>
      </c>
      <c r="B45" s="41" t="s">
        <v>160</v>
      </c>
      <c r="E45" s="83"/>
    </row>
    <row r="46" spans="1:5">
      <c r="A46" s="42" t="str">
        <f>Lists!A15</f>
        <v>Run-around heat recovery system</v>
      </c>
      <c r="B46" s="42">
        <v>0.68</v>
      </c>
    </row>
    <row r="47" spans="1:5">
      <c r="A47" s="42" t="str">
        <f>Lists!A16</f>
        <v>All other types of heat recovery system</v>
      </c>
      <c r="B47" s="42">
        <v>0.73</v>
      </c>
    </row>
    <row r="48" spans="1:5" ht="15" customHeight="1">
      <c r="A48" s="9"/>
    </row>
    <row r="49" spans="1:2" ht="17.25">
      <c r="A49" s="40" t="s">
        <v>161</v>
      </c>
      <c r="B49" s="74" t="s">
        <v>158</v>
      </c>
    </row>
    <row r="50" spans="1:2">
      <c r="A50" s="41" t="s">
        <v>162</v>
      </c>
      <c r="B50" s="41" t="s">
        <v>163</v>
      </c>
    </row>
    <row r="51" spans="1:2">
      <c r="A51" s="42" t="s">
        <v>78</v>
      </c>
      <c r="B51" s="42">
        <v>4.3999999999999997E-2</v>
      </c>
    </row>
    <row r="52" spans="1:2">
      <c r="A52" s="42" t="s">
        <v>10</v>
      </c>
      <c r="B52" s="42">
        <v>0.38100000000000001</v>
      </c>
    </row>
    <row r="54" spans="1:2">
      <c r="A54" s="39" t="s">
        <v>39</v>
      </c>
      <c r="B54" s="74" t="s">
        <v>164</v>
      </c>
    </row>
    <row r="55" spans="1:2">
      <c r="A55" s="41" t="s">
        <v>162</v>
      </c>
      <c r="B55" s="41" t="s">
        <v>39</v>
      </c>
    </row>
    <row r="56" spans="1:2">
      <c r="A56" s="42" t="str">
        <f>Lists!A11</f>
        <v>Residential</v>
      </c>
      <c r="B56" s="42">
        <v>95.078999999999994</v>
      </c>
    </row>
    <row r="57" spans="1:2">
      <c r="A57" s="42" t="str">
        <f>Lists!A12</f>
        <v>Non-residential</v>
      </c>
      <c r="B57" s="44">
        <v>900</v>
      </c>
    </row>
    <row r="59" spans="1:2">
      <c r="A59" s="39" t="s">
        <v>42</v>
      </c>
      <c r="B59" s="74" t="s">
        <v>165</v>
      </c>
    </row>
    <row r="60" spans="1:2">
      <c r="A60" s="41" t="s">
        <v>162</v>
      </c>
      <c r="B60" s="41" t="s">
        <v>42</v>
      </c>
    </row>
    <row r="61" spans="1:2">
      <c r="A61" s="42" t="str">
        <f>Lists!A11</f>
        <v>Residential</v>
      </c>
      <c r="B61" s="42">
        <v>2.9</v>
      </c>
    </row>
    <row r="62" spans="1:2">
      <c r="A62" s="42" t="str">
        <f>Lists!A12</f>
        <v>Non-residential</v>
      </c>
      <c r="B62" s="44">
        <v>4</v>
      </c>
    </row>
    <row r="64" spans="1:2">
      <c r="A64" s="39" t="s">
        <v>45</v>
      </c>
      <c r="B64" s="74" t="s">
        <v>158</v>
      </c>
    </row>
    <row r="65" spans="1:2">
      <c r="A65" s="41" t="s">
        <v>162</v>
      </c>
      <c r="B65" s="41" t="s">
        <v>45</v>
      </c>
    </row>
    <row r="66" spans="1:2">
      <c r="A66" s="42" t="str">
        <f>Lists!A11</f>
        <v>Residential</v>
      </c>
      <c r="B66" s="46">
        <v>0.3</v>
      </c>
    </row>
    <row r="67" spans="1:2">
      <c r="A67" s="42" t="str">
        <f>Lists!A12</f>
        <v>Non-residential</v>
      </c>
      <c r="B67" s="46">
        <v>0.39</v>
      </c>
    </row>
    <row r="69" spans="1:2" ht="17.25">
      <c r="A69" s="40" t="s">
        <v>166</v>
      </c>
      <c r="B69" s="74" t="s">
        <v>167</v>
      </c>
    </row>
    <row r="70" spans="1:2">
      <c r="A70" s="42" t="s">
        <v>168</v>
      </c>
      <c r="B70" s="48">
        <v>1.2929999999999999</v>
      </c>
    </row>
    <row r="72" spans="1:2" ht="17.25">
      <c r="A72" s="39" t="s">
        <v>169</v>
      </c>
      <c r="B72" s="74" t="s">
        <v>170</v>
      </c>
    </row>
    <row r="73" spans="1:2">
      <c r="A73" s="42" t="s">
        <v>171</v>
      </c>
      <c r="B73" s="49">
        <v>2.7900000000000001E-4</v>
      </c>
    </row>
    <row r="75" spans="1:2">
      <c r="A75" s="40" t="s">
        <v>172</v>
      </c>
      <c r="B75" s="74" t="s">
        <v>173</v>
      </c>
    </row>
    <row r="76" spans="1:2">
      <c r="A76" s="41" t="s">
        <v>174</v>
      </c>
      <c r="B76" s="41" t="s">
        <v>175</v>
      </c>
    </row>
    <row r="77" spans="1:2">
      <c r="A77" s="42" t="str">
        <f>Lists!A6</f>
        <v>North</v>
      </c>
      <c r="B77" s="44">
        <v>14.5</v>
      </c>
    </row>
    <row r="78" spans="1:2">
      <c r="A78" s="42" t="str">
        <f>Lists!A7</f>
        <v>West</v>
      </c>
      <c r="B78" s="44">
        <v>9.5</v>
      </c>
    </row>
    <row r="79" spans="1:2">
      <c r="A79" s="42" t="str">
        <f>Lists!A8</f>
        <v>South</v>
      </c>
      <c r="B79" s="44">
        <v>5</v>
      </c>
    </row>
    <row r="81" spans="1:3" ht="17.25">
      <c r="A81" s="39" t="s">
        <v>176</v>
      </c>
      <c r="B81" s="74" t="s">
        <v>177</v>
      </c>
    </row>
    <row r="82" spans="1:3">
      <c r="A82" s="41" t="s">
        <v>174</v>
      </c>
      <c r="B82" s="41" t="s">
        <v>178</v>
      </c>
    </row>
    <row r="83" spans="1:3">
      <c r="A83" s="42" t="str">
        <f>Lists!A6</f>
        <v>North</v>
      </c>
      <c r="B83" s="45">
        <v>6552</v>
      </c>
    </row>
    <row r="84" spans="1:3">
      <c r="A84" s="42" t="str">
        <f>Lists!A7</f>
        <v>West</v>
      </c>
      <c r="B84" s="45">
        <v>5112</v>
      </c>
    </row>
    <row r="85" spans="1:3">
      <c r="A85" s="42" t="str">
        <f>Lists!A8</f>
        <v>South</v>
      </c>
      <c r="B85" s="45">
        <v>4392</v>
      </c>
    </row>
    <row r="87" spans="1:3" ht="17.25">
      <c r="A87" s="40" t="s">
        <v>179</v>
      </c>
      <c r="B87" s="74" t="s">
        <v>158</v>
      </c>
    </row>
    <row r="88" spans="1:3">
      <c r="A88" s="41" t="s">
        <v>162</v>
      </c>
      <c r="B88" s="41" t="s">
        <v>180</v>
      </c>
    </row>
    <row r="89" spans="1:3">
      <c r="A89" s="42" t="str">
        <f>Lists!A11</f>
        <v>Residential</v>
      </c>
      <c r="B89" s="42">
        <v>0.75</v>
      </c>
    </row>
    <row r="90" spans="1:3">
      <c r="A90" s="42" t="str">
        <f>Lists!A12</f>
        <v>Non-residential</v>
      </c>
      <c r="B90" s="42">
        <v>0.75</v>
      </c>
    </row>
    <row r="92" spans="1:3" ht="17.25">
      <c r="A92" s="39" t="s">
        <v>181</v>
      </c>
      <c r="B92" s="74" t="s">
        <v>158</v>
      </c>
    </row>
    <row r="93" spans="1:3">
      <c r="A93" s="41" t="s">
        <v>162</v>
      </c>
      <c r="B93" s="41" t="s">
        <v>182</v>
      </c>
    </row>
    <row r="94" spans="1:3">
      <c r="A94" s="42" t="str">
        <f>Lists!A11</f>
        <v>Residential</v>
      </c>
      <c r="B94" s="43">
        <v>0.8</v>
      </c>
    </row>
    <row r="95" spans="1:3" ht="17.25">
      <c r="A95" s="42" t="str">
        <f>Lists!A12</f>
        <v>Non-residential</v>
      </c>
      <c r="B95" s="43">
        <v>1</v>
      </c>
      <c r="C95" t="s">
        <v>183</v>
      </c>
    </row>
    <row r="97" spans="1:2">
      <c r="A97" s="39" t="s">
        <v>184</v>
      </c>
      <c r="B97" s="74" t="s">
        <v>103</v>
      </c>
    </row>
    <row r="98" spans="1:2">
      <c r="A98" s="42" t="s">
        <v>184</v>
      </c>
      <c r="B98" s="47">
        <v>15</v>
      </c>
    </row>
  </sheetData>
  <sortState xmlns:xlrd2="http://schemas.microsoft.com/office/spreadsheetml/2017/richdata2" ref="A3:B42">
    <sortCondition ref="A3:A42"/>
  </sortState>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9AA2-9F32-4A0A-9DEB-3DEDC4585185}">
  <dimension ref="A1:F18"/>
  <sheetViews>
    <sheetView workbookViewId="0"/>
  </sheetViews>
  <sheetFormatPr defaultRowHeight="15.75"/>
  <cols>
    <col min="1" max="1" width="13.5546875" customWidth="1"/>
    <col min="2" max="2" width="25.21875" customWidth="1"/>
    <col min="3" max="3" width="0.33203125" hidden="1" customWidth="1"/>
    <col min="4" max="4" width="21.5546875" bestFit="1" customWidth="1"/>
    <col min="5" max="5" width="19.21875" customWidth="1"/>
  </cols>
  <sheetData>
    <row r="1" spans="1:6" ht="27">
      <c r="A1" s="9" t="s">
        <v>185</v>
      </c>
      <c r="B1" s="9"/>
      <c r="C1" s="9"/>
      <c r="D1" s="9"/>
      <c r="E1" s="9"/>
      <c r="F1" s="9"/>
    </row>
    <row r="2" spans="1:6" ht="17.25">
      <c r="A2" s="41" t="s">
        <v>162</v>
      </c>
      <c r="B2" s="41" t="s">
        <v>186</v>
      </c>
      <c r="C2" s="41"/>
      <c r="D2" s="41" t="s">
        <v>187</v>
      </c>
      <c r="E2" s="41" t="s">
        <v>116</v>
      </c>
    </row>
    <row r="3" spans="1:6">
      <c r="A3" s="84" t="s">
        <v>78</v>
      </c>
      <c r="B3" s="77" t="s">
        <v>151</v>
      </c>
      <c r="C3" s="77" t="str">
        <f>CONCATENATE(A3,B3)</f>
        <v>ResidentialSolids</v>
      </c>
      <c r="D3" s="82">
        <v>3.5200000000000002E-2</v>
      </c>
      <c r="E3" t="s">
        <v>152</v>
      </c>
    </row>
    <row r="4" spans="1:6">
      <c r="A4" s="84" t="s">
        <v>78</v>
      </c>
      <c r="B4" s="77" t="s">
        <v>129</v>
      </c>
      <c r="C4" s="77" t="str">
        <f t="shared" ref="C4:C18" si="0">CONCATENATE(A4,B4)</f>
        <v>ResidentialLiquefied petroleum gases</v>
      </c>
      <c r="D4" s="82">
        <v>1.4800000000000001E-2</v>
      </c>
    </row>
    <row r="5" spans="1:6">
      <c r="A5" s="84" t="s">
        <v>78</v>
      </c>
      <c r="B5" s="77" t="s">
        <v>120</v>
      </c>
      <c r="C5" s="77" t="str">
        <f t="shared" si="0"/>
        <v>ResidentialGas/Diesel oil</v>
      </c>
      <c r="D5" s="82">
        <v>9.9099999999999994E-2</v>
      </c>
    </row>
    <row r="6" spans="1:6">
      <c r="A6" s="84" t="s">
        <v>78</v>
      </c>
      <c r="B6" s="77" t="s">
        <v>20</v>
      </c>
      <c r="C6" s="77" t="str">
        <f t="shared" si="0"/>
        <v>ResidentialNatural gas</v>
      </c>
      <c r="D6" s="82">
        <v>0.41299999999999998</v>
      </c>
    </row>
    <row r="7" spans="1:6">
      <c r="A7" s="84" t="s">
        <v>78</v>
      </c>
      <c r="B7" s="77" t="s">
        <v>126</v>
      </c>
      <c r="C7" s="77" t="str">
        <f t="shared" si="0"/>
        <v>ResidentialWood/wood waste</v>
      </c>
      <c r="D7" s="82">
        <v>0.24490000000000001</v>
      </c>
    </row>
    <row r="8" spans="1:6">
      <c r="A8" s="84" t="s">
        <v>78</v>
      </c>
      <c r="B8" s="77" t="s">
        <v>188</v>
      </c>
      <c r="C8" s="77" t="str">
        <f t="shared" si="0"/>
        <v>ResidentialGeothermal energy</v>
      </c>
      <c r="D8" s="82">
        <v>2.9999999999999997E-4</v>
      </c>
    </row>
    <row r="9" spans="1:6">
      <c r="A9" s="84" t="s">
        <v>78</v>
      </c>
      <c r="B9" s="77" t="s">
        <v>119</v>
      </c>
      <c r="C9" s="77" t="str">
        <f t="shared" si="0"/>
        <v>ResidentialDistrict heat</v>
      </c>
      <c r="D9" s="82">
        <v>0.1139</v>
      </c>
      <c r="E9" s="83" t="s">
        <v>189</v>
      </c>
    </row>
    <row r="10" spans="1:6">
      <c r="A10" s="84" t="s">
        <v>78</v>
      </c>
      <c r="B10" s="77" t="s">
        <v>22</v>
      </c>
      <c r="C10" s="77" t="str">
        <f t="shared" si="0"/>
        <v>ResidentialElectricity</v>
      </c>
      <c r="D10" s="82">
        <v>7.8799999999999995E-2</v>
      </c>
    </row>
    <row r="11" spans="1:6">
      <c r="A11" s="84" t="s">
        <v>10</v>
      </c>
      <c r="B11" s="77" t="s">
        <v>151</v>
      </c>
      <c r="C11" s="77" t="str">
        <f t="shared" si="0"/>
        <v>Non-residentialSolids</v>
      </c>
      <c r="D11" s="82">
        <v>1.24E-2</v>
      </c>
    </row>
    <row r="12" spans="1:6">
      <c r="A12" s="84" t="s">
        <v>10</v>
      </c>
      <c r="B12" s="77" t="s">
        <v>129</v>
      </c>
      <c r="C12" s="77" t="str">
        <f t="shared" si="0"/>
        <v>Non-residentialLiquefied petroleum gases</v>
      </c>
      <c r="D12" s="82">
        <v>3.5999999999999999E-3</v>
      </c>
    </row>
    <row r="13" spans="1:6">
      <c r="A13" s="84" t="s">
        <v>10</v>
      </c>
      <c r="B13" s="77" t="s">
        <v>120</v>
      </c>
      <c r="C13" s="77" t="str">
        <f t="shared" si="0"/>
        <v>Non-residentialGas/Diesel oil</v>
      </c>
      <c r="D13" s="82">
        <v>0.14499999999999999</v>
      </c>
    </row>
    <row r="14" spans="1:6">
      <c r="A14" s="84" t="s">
        <v>10</v>
      </c>
      <c r="B14" s="77" t="s">
        <v>20</v>
      </c>
      <c r="C14" s="77" t="str">
        <f t="shared" si="0"/>
        <v>Non-residentialNatural gas</v>
      </c>
      <c r="D14" s="82">
        <v>0.43930000000000002</v>
      </c>
    </row>
    <row r="15" spans="1:6">
      <c r="A15" s="84" t="s">
        <v>10</v>
      </c>
      <c r="B15" s="77" t="s">
        <v>126</v>
      </c>
      <c r="C15" s="77" t="str">
        <f t="shared" si="0"/>
        <v>Non-residentialWood/wood waste</v>
      </c>
      <c r="D15" s="82">
        <v>5.7000000000000002E-2</v>
      </c>
    </row>
    <row r="16" spans="1:6">
      <c r="A16" s="84" t="s">
        <v>10</v>
      </c>
      <c r="B16" s="77" t="s">
        <v>188</v>
      </c>
      <c r="C16" s="77" t="str">
        <f t="shared" si="0"/>
        <v>Non-residentialGeothermal energy</v>
      </c>
      <c r="D16" s="82">
        <v>4.0000000000000001E-3</v>
      </c>
    </row>
    <row r="17" spans="1:4">
      <c r="A17" s="84" t="s">
        <v>10</v>
      </c>
      <c r="B17" s="77" t="s">
        <v>119</v>
      </c>
      <c r="C17" s="77" t="str">
        <f t="shared" si="0"/>
        <v>Non-residentialDistrict heat</v>
      </c>
      <c r="D17" s="82">
        <v>0.14299999999999999</v>
      </c>
    </row>
    <row r="18" spans="1:4">
      <c r="A18" s="77" t="s">
        <v>10</v>
      </c>
      <c r="B18" s="77" t="s">
        <v>22</v>
      </c>
      <c r="C18" s="77" t="str">
        <f t="shared" si="0"/>
        <v>Non-residentialElectricity</v>
      </c>
      <c r="D18" s="82">
        <v>0.1958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2"/>
  <sheetViews>
    <sheetView workbookViewId="0">
      <selection activeCell="D3" sqref="D3:D42"/>
    </sheetView>
  </sheetViews>
  <sheetFormatPr defaultColWidth="11.5546875" defaultRowHeight="15.75"/>
  <cols>
    <col min="1" max="1" width="29.6640625" customWidth="1"/>
    <col min="2" max="3" width="16.44140625" customWidth="1"/>
    <col min="4" max="4" width="124.6640625" bestFit="1" customWidth="1"/>
  </cols>
  <sheetData>
    <row r="1" spans="1:4" ht="27">
      <c r="A1" s="9" t="s">
        <v>111</v>
      </c>
    </row>
    <row r="2" spans="1:4" ht="33">
      <c r="A2" s="10" t="s">
        <v>113</v>
      </c>
      <c r="B2" s="11" t="s">
        <v>114</v>
      </c>
      <c r="C2" s="11" t="s">
        <v>115</v>
      </c>
      <c r="D2" s="23" t="s">
        <v>19</v>
      </c>
    </row>
    <row r="3" spans="1:4">
      <c r="A3" s="42" t="s">
        <v>117</v>
      </c>
      <c r="B3" s="16"/>
      <c r="C3" s="16"/>
      <c r="D3" s="133" t="s">
        <v>190</v>
      </c>
    </row>
    <row r="4" spans="1:4">
      <c r="A4" s="42" t="s">
        <v>118</v>
      </c>
      <c r="B4" s="16"/>
      <c r="C4" s="16"/>
      <c r="D4" s="134"/>
    </row>
    <row r="5" spans="1:4">
      <c r="A5" s="42" t="s">
        <v>22</v>
      </c>
      <c r="B5" s="16"/>
      <c r="C5" s="16"/>
      <c r="D5" s="134"/>
    </row>
    <row r="6" spans="1:4">
      <c r="A6" s="42" t="s">
        <v>119</v>
      </c>
      <c r="B6" s="16"/>
      <c r="C6" s="16"/>
      <c r="D6" s="134"/>
    </row>
    <row r="7" spans="1:4">
      <c r="A7" s="42" t="s">
        <v>20</v>
      </c>
      <c r="B7" s="16"/>
      <c r="C7" s="16"/>
      <c r="D7" s="134"/>
    </row>
    <row r="8" spans="1:4">
      <c r="A8" s="42" t="s">
        <v>120</v>
      </c>
      <c r="B8" s="16"/>
      <c r="C8" s="16"/>
      <c r="D8" s="134"/>
    </row>
    <row r="9" spans="1:4">
      <c r="A9" s="42" t="s">
        <v>121</v>
      </c>
      <c r="B9" s="16"/>
      <c r="C9" s="16"/>
      <c r="D9" s="134"/>
    </row>
    <row r="10" spans="1:4">
      <c r="A10" s="42" t="s">
        <v>122</v>
      </c>
      <c r="B10" s="16"/>
      <c r="C10" s="16"/>
      <c r="D10" s="134"/>
    </row>
    <row r="11" spans="1:4">
      <c r="A11" s="42" t="s">
        <v>123</v>
      </c>
      <c r="B11" s="16"/>
      <c r="C11" s="16"/>
      <c r="D11" s="134"/>
    </row>
    <row r="12" spans="1:4">
      <c r="A12" s="42" t="s">
        <v>124</v>
      </c>
      <c r="B12" s="16"/>
      <c r="C12" s="16"/>
      <c r="D12" s="134"/>
    </row>
    <row r="13" spans="1:4">
      <c r="A13" s="42" t="s">
        <v>125</v>
      </c>
      <c r="B13" s="16"/>
      <c r="C13" s="16"/>
      <c r="D13" s="134"/>
    </row>
    <row r="14" spans="1:4">
      <c r="A14" s="42" t="s">
        <v>126</v>
      </c>
      <c r="B14" s="16"/>
      <c r="C14" s="16"/>
      <c r="D14" s="134"/>
    </row>
    <row r="15" spans="1:4">
      <c r="A15" s="42" t="s">
        <v>127</v>
      </c>
      <c r="B15" s="16"/>
      <c r="C15" s="16"/>
      <c r="D15" s="134"/>
    </row>
    <row r="16" spans="1:4">
      <c r="A16" s="42" t="s">
        <v>128</v>
      </c>
      <c r="B16" s="16"/>
      <c r="C16" s="16"/>
      <c r="D16" s="134"/>
    </row>
    <row r="17" spans="1:4">
      <c r="A17" s="42" t="s">
        <v>129</v>
      </c>
      <c r="B17" s="16"/>
      <c r="C17" s="16"/>
      <c r="D17" s="134"/>
    </row>
    <row r="18" spans="1:4">
      <c r="A18" s="42" t="s">
        <v>130</v>
      </c>
      <c r="B18" s="16"/>
      <c r="C18" s="16"/>
      <c r="D18" s="134"/>
    </row>
    <row r="19" spans="1:4">
      <c r="A19" s="42" t="s">
        <v>131</v>
      </c>
      <c r="B19" s="16"/>
      <c r="C19" s="16"/>
      <c r="D19" s="134"/>
    </row>
    <row r="20" spans="1:4">
      <c r="A20" s="42" t="s">
        <v>132</v>
      </c>
      <c r="B20" s="16"/>
      <c r="C20" s="16"/>
      <c r="D20" s="134"/>
    </row>
    <row r="21" spans="1:4">
      <c r="A21" s="42" t="s">
        <v>133</v>
      </c>
      <c r="B21" s="16"/>
      <c r="C21" s="16"/>
      <c r="D21" s="134"/>
    </row>
    <row r="22" spans="1:4">
      <c r="A22" s="42" t="s">
        <v>134</v>
      </c>
      <c r="B22" s="16"/>
      <c r="C22" s="16"/>
      <c r="D22" s="134"/>
    </row>
    <row r="23" spans="1:4">
      <c r="A23" s="42" t="s">
        <v>135</v>
      </c>
      <c r="B23" s="16"/>
      <c r="C23" s="16"/>
      <c r="D23" s="134"/>
    </row>
    <row r="24" spans="1:4">
      <c r="A24" s="42" t="s">
        <v>136</v>
      </c>
      <c r="B24" s="16"/>
      <c r="C24" s="16"/>
      <c r="D24" s="134"/>
    </row>
    <row r="25" spans="1:4">
      <c r="A25" s="42" t="s">
        <v>137</v>
      </c>
      <c r="B25" s="16"/>
      <c r="C25" s="16"/>
      <c r="D25" s="134"/>
    </row>
    <row r="26" spans="1:4">
      <c r="A26" s="42" t="s">
        <v>138</v>
      </c>
      <c r="B26" s="16"/>
      <c r="C26" s="16"/>
      <c r="D26" s="134"/>
    </row>
    <row r="27" spans="1:4">
      <c r="A27" s="42" t="s">
        <v>139</v>
      </c>
      <c r="B27" s="16"/>
      <c r="C27" s="16"/>
      <c r="D27" s="134"/>
    </row>
    <row r="28" spans="1:4">
      <c r="A28" s="42" t="s">
        <v>140</v>
      </c>
      <c r="B28" s="16"/>
      <c r="C28" s="16"/>
      <c r="D28" s="134"/>
    </row>
    <row r="29" spans="1:4">
      <c r="A29" s="42" t="s">
        <v>141</v>
      </c>
      <c r="B29" s="16"/>
      <c r="C29" s="16"/>
      <c r="D29" s="134"/>
    </row>
    <row r="30" spans="1:4">
      <c r="A30" s="42" t="s">
        <v>142</v>
      </c>
      <c r="B30" s="16"/>
      <c r="C30" s="16"/>
      <c r="D30" s="134"/>
    </row>
    <row r="31" spans="1:4">
      <c r="A31" s="42" t="s">
        <v>143</v>
      </c>
      <c r="B31" s="16"/>
      <c r="C31" s="16"/>
      <c r="D31" s="134"/>
    </row>
    <row r="32" spans="1:4">
      <c r="A32" s="42" t="s">
        <v>144</v>
      </c>
      <c r="B32" s="16"/>
      <c r="C32" s="16"/>
      <c r="D32" s="134"/>
    </row>
    <row r="33" spans="1:4">
      <c r="A33" s="42" t="s">
        <v>145</v>
      </c>
      <c r="B33" s="16"/>
      <c r="C33" s="16"/>
      <c r="D33" s="134"/>
    </row>
    <row r="34" spans="1:4">
      <c r="A34" s="42" t="s">
        <v>146</v>
      </c>
      <c r="B34" s="16"/>
      <c r="C34" s="16"/>
      <c r="D34" s="134"/>
    </row>
    <row r="35" spans="1:4">
      <c r="A35" s="42" t="s">
        <v>147</v>
      </c>
      <c r="B35" s="16"/>
      <c r="C35" s="16"/>
      <c r="D35" s="134"/>
    </row>
    <row r="36" spans="1:4">
      <c r="A36" s="42" t="s">
        <v>148</v>
      </c>
      <c r="B36" s="16"/>
      <c r="C36" s="16"/>
      <c r="D36" s="134"/>
    </row>
    <row r="37" spans="1:4">
      <c r="A37" s="42" t="s">
        <v>149</v>
      </c>
      <c r="B37" s="16"/>
      <c r="C37" s="16"/>
      <c r="D37" s="134"/>
    </row>
    <row r="38" spans="1:4">
      <c r="A38" s="42" t="s">
        <v>150</v>
      </c>
      <c r="B38" s="16"/>
      <c r="C38" s="16"/>
      <c r="D38" s="134"/>
    </row>
    <row r="39" spans="1:4">
      <c r="A39" s="42" t="s">
        <v>151</v>
      </c>
      <c r="B39" s="16"/>
      <c r="C39" s="16"/>
      <c r="D39" s="134"/>
    </row>
    <row r="40" spans="1:4">
      <c r="A40" s="42" t="s">
        <v>153</v>
      </c>
      <c r="B40" s="16"/>
      <c r="C40" s="16"/>
      <c r="D40" s="134"/>
    </row>
    <row r="41" spans="1:4">
      <c r="A41" s="42" t="s">
        <v>154</v>
      </c>
      <c r="B41" s="16"/>
      <c r="C41" s="16"/>
      <c r="D41" s="134"/>
    </row>
    <row r="42" spans="1:4">
      <c r="A42" s="42" t="s">
        <v>155</v>
      </c>
      <c r="B42" s="16"/>
      <c r="C42" s="16"/>
      <c r="D42" s="134"/>
    </row>
  </sheetData>
  <mergeCells count="1">
    <mergeCell ref="D3:D42"/>
  </mergeCells>
  <pageMargins left="0.7" right="0.7" top="0.78740157499999996" bottom="0.78740157499999996"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4648CAFE-0695-4E5D-AB2B-396BB81F00EE}">
            <xm:f>$C$7=Lists!$A$3</xm:f>
            <x14:dxf>
              <font>
                <color theme="0"/>
              </font>
              <fill>
                <patternFill patternType="none">
                  <bgColor auto="1"/>
                </patternFill>
              </fill>
              <border>
                <left/>
                <right/>
                <top/>
                <bottom/>
                <vertical/>
                <horizontal/>
              </border>
            </x14:dxf>
          </x14:cfRule>
          <xm:sqref>D2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81DA-D2D9-4EBA-BF95-159D9BC41338}">
  <dimension ref="A1:A16"/>
  <sheetViews>
    <sheetView workbookViewId="0"/>
  </sheetViews>
  <sheetFormatPr defaultRowHeight="15.75"/>
  <cols>
    <col min="1" max="1" width="27.77734375" bestFit="1" customWidth="1"/>
  </cols>
  <sheetData>
    <row r="1" spans="1:1">
      <c r="A1" s="38" t="s">
        <v>191</v>
      </c>
    </row>
    <row r="2" spans="1:1">
      <c r="A2" t="s">
        <v>192</v>
      </c>
    </row>
    <row r="3" spans="1:1">
      <c r="A3" t="s">
        <v>4</v>
      </c>
    </row>
    <row r="5" spans="1:1">
      <c r="A5" s="38" t="s">
        <v>174</v>
      </c>
    </row>
    <row r="6" spans="1:1">
      <c r="A6" t="s">
        <v>193</v>
      </c>
    </row>
    <row r="7" spans="1:1">
      <c r="A7" t="s">
        <v>7</v>
      </c>
    </row>
    <row r="8" spans="1:1">
      <c r="A8" t="s">
        <v>194</v>
      </c>
    </row>
    <row r="10" spans="1:1">
      <c r="A10" s="38" t="s">
        <v>162</v>
      </c>
    </row>
    <row r="11" spans="1:1">
      <c r="A11" t="s">
        <v>78</v>
      </c>
    </row>
    <row r="12" spans="1:1">
      <c r="A12" t="s">
        <v>10</v>
      </c>
    </row>
    <row r="14" spans="1:1">
      <c r="A14" s="38" t="s">
        <v>159</v>
      </c>
    </row>
    <row r="15" spans="1:1">
      <c r="A15" t="s">
        <v>195</v>
      </c>
    </row>
    <row r="16" spans="1:1">
      <c r="A16" t="s">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C54F1EDD111146A3A9E19FA1EE6C2E" ma:contentTypeVersion="16" ma:contentTypeDescription="Create a new document." ma:contentTypeScope="" ma:versionID="9b0d1a9619fdbd3c35ebbf690992ff49">
  <xsd:schema xmlns:xsd="http://www.w3.org/2001/XMLSchema" xmlns:xs="http://www.w3.org/2001/XMLSchema" xmlns:p="http://schemas.microsoft.com/office/2006/metadata/properties" xmlns:ns2="57ced1c0-dd17-4bc1-a49b-8d58a8b9fb5a" xmlns:ns3="8d33f84f-6ac0-4866-8d63-8c82812b8181" xmlns:ns4="fb82805b-4725-417c-9992-107fa9b8f2e4" targetNamespace="http://schemas.microsoft.com/office/2006/metadata/properties" ma:root="true" ma:fieldsID="533c42ac0b7ef9d293941ad98ef2c1be" ns2:_="" ns3:_="" ns4:_="">
    <xsd:import namespace="57ced1c0-dd17-4bc1-a49b-8d58a8b9fb5a"/>
    <xsd:import namespace="8d33f84f-6ac0-4866-8d63-8c82812b8181"/>
    <xsd:import namespace="fb82805b-4725-417c-9992-107fa9b8f2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4: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3f84f-6ac0-4866-8d63-8c82812b81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33f84f-6ac0-4866-8d63-8c82812b8181">
      <Terms xmlns="http://schemas.microsoft.com/office/infopath/2007/PartnerControls"/>
    </lcf76f155ced4ddcb4097134ff3c332f>
    <TaxCatchAll xmlns="fb82805b-4725-417c-9992-107fa9b8f2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132B6E-92DC-45BF-BBA1-81E80505E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ed1c0-dd17-4bc1-a49b-8d58a8b9fb5a"/>
    <ds:schemaRef ds:uri="8d33f84f-6ac0-4866-8d63-8c82812b8181"/>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0DA8F2-02E3-4513-8BDA-35F160FD365A}">
  <ds:schemaRefs>
    <ds:schemaRef ds:uri="http://schemas.microsoft.com/office/2006/metadata/properties"/>
    <ds:schemaRef ds:uri="http://schemas.microsoft.com/office/infopath/2007/PartnerControls"/>
    <ds:schemaRef ds:uri="abed2b60-afe4-4727-9bec-b3b8af5b076a"/>
    <ds:schemaRef ds:uri="0e2575ba-7c4a-439e-8b62-0cf55726add8"/>
    <ds:schemaRef ds:uri="8d33f84f-6ac0-4866-8d63-8c82812b8181"/>
    <ds:schemaRef ds:uri="fb82805b-4725-417c-9992-107fa9b8f2e4"/>
  </ds:schemaRefs>
</ds:datastoreItem>
</file>

<file path=customXml/itemProps3.xml><?xml version="1.0" encoding="utf-8"?>
<ds:datastoreItem xmlns:ds="http://schemas.openxmlformats.org/officeDocument/2006/customXml" ds:itemID="{1B61AC17-B37F-438C-9C79-FFDA9FC15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4</vt:i4>
      </vt:variant>
    </vt:vector>
  </HeadingPairs>
  <TitlesOfParts>
    <vt:vector size="9" baseType="lpstr">
      <vt:lpstr>Calculation</vt:lpstr>
      <vt:lpstr>EU Values</vt:lpstr>
      <vt:lpstr>EC EU27</vt:lpstr>
      <vt:lpstr>National Values</vt:lpstr>
      <vt:lpstr>Lists</vt:lpstr>
      <vt:lpstr>Building_type</vt:lpstr>
      <vt:lpstr>Calculation_type</vt:lpstr>
      <vt:lpstr>Climate_region</vt:lpstr>
      <vt:lpstr>Technology_type</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Nele Renders</dc:creator>
  <cp:keywords/>
  <dc:description/>
  <cp:lastModifiedBy>Vytautas Abrutis</cp:lastModifiedBy>
  <cp:revision/>
  <dcterms:created xsi:type="dcterms:W3CDTF">2020-10-11T17:50:14Z</dcterms:created>
  <dcterms:modified xsi:type="dcterms:W3CDTF">2026-01-28T17:16:02Z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0x01010075C54F1EDD111146A3A9E19FA1EE6C2E</vt:lpwstr>
  </property>
  <property fmtid="{D5CDD505-2E9C-101B-9397-08002B2CF9AE}" pid="3" name="WorkbookGuid">
    <vt:lpwstr>e605dcf2-abc2-4ac9-8cf5-ae52944fe8a5</vt:lpwstr>
  </property>
  <property fmtid="{D5CDD505-2E9C-101B-9397-08002B2CF9AE}" pid="4" name="MediaServiceImageTags">
    <vt:lpwstr/>
  </property>
</Properties>
</file>