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MIndaugas-EC\2026-01-28\EXCEL\Skaičiuoklės ir metodologijos\"/>
    </mc:Choice>
  </mc:AlternateContent>
  <xr:revisionPtr revIDLastSave="0" documentId="13_ncr:1_{68218BCA-601C-4510-B320-8F8023B82883}" xr6:coauthVersionLast="47" xr6:coauthVersionMax="47" xr10:uidLastSave="{00000000-0000-0000-0000-000000000000}"/>
  <bookViews>
    <workbookView xWindow="-120" yWindow="-120" windowWidth="29040" windowHeight="15840" xr2:uid="{00000000-000D-0000-FFFF-FFFF00000000}"/>
  </bookViews>
  <sheets>
    <sheet name="Calculation" sheetId="10" r:id="rId1"/>
    <sheet name="EU Values" sheetId="7" r:id="rId2"/>
    <sheet name="National Values" sheetId="9" r:id="rId3"/>
    <sheet name="Annex II"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C13" i="10"/>
  <c r="E13" i="10"/>
  <c r="E10" i="10"/>
  <c r="E33" i="10" s="1"/>
  <c r="E35" i="10" l="1"/>
  <c r="C36" i="10"/>
  <c r="C35" i="10"/>
  <c r="E34" i="10"/>
  <c r="C34" i="10"/>
  <c r="C33" i="10"/>
  <c r="E36" i="10"/>
</calcChain>
</file>

<file path=xl/sharedStrings.xml><?xml version="1.0" encoding="utf-8"?>
<sst xmlns="http://schemas.openxmlformats.org/spreadsheetml/2006/main" count="436" uniqueCount="321">
  <si>
    <t>Public traffic management</t>
  </si>
  <si>
    <t>This methodology is used to calculate energy savings from the implementation of public traffic management measures. The methodology is based on the reduction of the specific final energy consumption for the affected vehicle distance-travelled as resulted by the application of the traffic management measure. The specific energy consumption is multiplied by the affected vehicle distance-travelled and with the energy saving factor. The boundary conditions are defined by the application of each traffic management measure separately according to the design aspect. The boundary conditions are unique as they can be differentiated based on the design of the implemented traffic management measures (e.g. specific area or length of the targeted route).
The methodology supports alignment with EU regulatory frameworks, enables adaptation to national conditions, and can be used to estimate both primary energy and CO₂ savings.</t>
  </si>
  <si>
    <t>Data Input</t>
  </si>
  <si>
    <t>Indicative Values</t>
  </si>
  <si>
    <t>EU values</t>
  </si>
  <si>
    <t>EU values are provided by streamSAVE+ project. If you want to use national values, please fill in the relevant values in the corresponding table in sheet "National values".</t>
  </si>
  <si>
    <t>Category</t>
  </si>
  <si>
    <t>Passenger cars - general</t>
  </si>
  <si>
    <t>Indicative values are available for different categories of vehicles. Please choose an option for the calculation.</t>
  </si>
  <si>
    <t>Measure</t>
  </si>
  <si>
    <t>national values</t>
  </si>
  <si>
    <t>Unit</t>
  </si>
  <si>
    <t>indicative calculation values</t>
  </si>
  <si>
    <t>Parameter explanation</t>
  </si>
  <si>
    <r>
      <t>sFEC</t>
    </r>
    <r>
      <rPr>
        <b/>
        <vertAlign val="subscript"/>
        <sz val="11"/>
        <color theme="1"/>
        <rFont val="Calibri"/>
        <family val="2"/>
      </rPr>
      <t>ref,i</t>
    </r>
  </si>
  <si>
    <t>kWh/100 km</t>
  </si>
  <si>
    <t xml:space="preserve">Specific final energy consumption of each type of affected vehicle </t>
  </si>
  <si>
    <r>
      <t>n</t>
    </r>
    <r>
      <rPr>
        <b/>
        <vertAlign val="subscript"/>
        <sz val="11"/>
        <color theme="1"/>
        <rFont val="Calibri"/>
        <family val="2"/>
      </rPr>
      <t>i</t>
    </r>
  </si>
  <si>
    <t>number</t>
  </si>
  <si>
    <t>Number of affected vehicles</t>
  </si>
  <si>
    <r>
      <t>DT</t>
    </r>
    <r>
      <rPr>
        <b/>
        <vertAlign val="subscript"/>
        <sz val="11"/>
        <color theme="1"/>
        <rFont val="Calibri"/>
        <family val="2"/>
      </rPr>
      <t>i</t>
    </r>
  </si>
  <si>
    <t>km/a</t>
  </si>
  <si>
    <t xml:space="preserve">Average yearly distance travelled of affected vehicles </t>
  </si>
  <si>
    <t>S</t>
  </si>
  <si>
    <t>%</t>
  </si>
  <si>
    <t xml:space="preserve">Energy saving factor </t>
  </si>
  <si>
    <t>Calculation formulas</t>
  </si>
  <si>
    <t>Article 8 | Total final energy savings (TFES)</t>
  </si>
  <si>
    <t>Article 4 | Total final energy savings (TFES)</t>
  </si>
  <si>
    <t>Article 4 | Total primary energy savings (TPES)</t>
  </si>
  <si>
    <r>
      <t>GHG | Greenhouse gas savings (GHG</t>
    </r>
    <r>
      <rPr>
        <b/>
        <vertAlign val="subscript"/>
        <sz val="12"/>
        <rFont val="Franklin Gothic Book"/>
        <family val="2"/>
        <scheme val="minor"/>
      </rPr>
      <t>sav</t>
    </r>
    <r>
      <rPr>
        <b/>
        <sz val="12"/>
        <rFont val="Franklin Gothic Book"/>
        <family val="2"/>
        <scheme val="minor"/>
      </rPr>
      <t>)</t>
    </r>
  </si>
  <si>
    <t>TFES Article 8</t>
  </si>
  <si>
    <t>kWh/a</t>
  </si>
  <si>
    <t>Total final energy savings for Article 8 calculation</t>
  </si>
  <si>
    <t>TFES Article 4</t>
  </si>
  <si>
    <t>Total final energy savings for Article 4 calculation</t>
  </si>
  <si>
    <t>TPES Article 4</t>
  </si>
  <si>
    <t>Total primary energy savings for Article 4 calculation</t>
  </si>
  <si>
    <r>
      <t>GHG</t>
    </r>
    <r>
      <rPr>
        <vertAlign val="subscript"/>
        <sz val="10"/>
        <color theme="1" tint="0.249977111117893"/>
        <rFont val="Times New Roman"/>
        <family val="1"/>
      </rPr>
      <t>sav</t>
    </r>
  </si>
  <si>
    <r>
      <t>t</t>
    </r>
    <r>
      <rPr>
        <b/>
        <vertAlign val="subscript"/>
        <sz val="10"/>
        <color theme="1" tint="0.249977111117893"/>
        <rFont val="Times New Roman"/>
        <family val="1"/>
      </rPr>
      <t>CO2e</t>
    </r>
  </si>
  <si>
    <t>Greenhouse gas savings (CO2 equivalents)</t>
  </si>
  <si>
    <t>Costs related to the action</t>
  </si>
  <si>
    <t>Location (Year)</t>
  </si>
  <si>
    <t>Cost</t>
  </si>
  <si>
    <t>United Kingdom M42 (2008)</t>
  </si>
  <si>
    <t>Dynamic Speed Limit, Dynamic Lane Assignment and Dynamic Shoulder Lane with shoulder treatments</t>
  </si>
  <si>
    <t>15 million $ per route mile - equates to 7.5 million $ per directional mile</t>
  </si>
  <si>
    <t>Washington State I-5 (2010)</t>
  </si>
  <si>
    <t>Dynamic Speed Limit, Dynamic Lane Assignment and Queue Warning</t>
  </si>
  <si>
    <t xml:space="preserve">23 million $ for 7-mile northbound segment - equates to 3.2 million $ per directional mile for three-lane section and 4 million $per directional mile for five-lane section </t>
  </si>
  <si>
    <t>Washington State I-90 and SR 520 (2010-2012)</t>
  </si>
  <si>
    <t>38.4 million $ for 17-mile segment (both directions) - equates to 1.1 million $ per direction mile</t>
  </si>
  <si>
    <t>Minnesota I- 35W (2010)</t>
  </si>
  <si>
    <t>Dynamic Speed Limit, Dynamic Lane Assignment and Dynamic Shoulder Lane</t>
  </si>
  <si>
    <t xml:space="preserve">21.5 million $ for 10-mile stretch - equates to 1.1 million $per direction mile </t>
  </si>
  <si>
    <t>Minnesota I-94 (2010)</t>
  </si>
  <si>
    <t>15 million $ for 4-mile stretch - equates to 3.75 million $ per route mile or 1.9 million $ per direction mile</t>
  </si>
  <si>
    <t>Philadelphia I-95 (2014)</t>
  </si>
  <si>
    <t>Dynamic Speed Limit and Dynamic Lane Assignment</t>
  </si>
  <si>
    <t>950 thousand $ per directional mile</t>
  </si>
  <si>
    <t>New Jersey (2015)</t>
  </si>
  <si>
    <t xml:space="preserve">1.8 million $ per directional mile </t>
  </si>
  <si>
    <t>Conversion factors</t>
  </si>
  <si>
    <t>Categories of vehicles</t>
  </si>
  <si>
    <r>
      <t>sFEC</t>
    </r>
    <r>
      <rPr>
        <b/>
        <vertAlign val="subscript"/>
        <sz val="11"/>
        <color theme="0"/>
        <rFont val="Calibri"/>
        <family val="2"/>
      </rPr>
      <t>ref,i</t>
    </r>
  </si>
  <si>
    <t>factor final to primary [-]</t>
  </si>
  <si>
    <r>
      <t>emission factor [gCO</t>
    </r>
    <r>
      <rPr>
        <b/>
        <vertAlign val="subscript"/>
        <sz val="11"/>
        <color theme="0"/>
        <rFont val="Franklin Gothic Book"/>
        <family val="2"/>
        <scheme val="minor"/>
      </rPr>
      <t>2</t>
    </r>
    <r>
      <rPr>
        <b/>
        <sz val="11"/>
        <color theme="0"/>
        <rFont val="Franklin Gothic Book"/>
        <family val="2"/>
        <scheme val="minor"/>
      </rPr>
      <t>/kWh]</t>
    </r>
  </si>
  <si>
    <t>Total vehicles</t>
  </si>
  <si>
    <t>Passenger transport</t>
  </si>
  <si>
    <t>Powered two-wheelers</t>
  </si>
  <si>
    <t>Passenger cars - Gasoline engine</t>
  </si>
  <si>
    <t>Passenger cars - Diesel oil engine</t>
  </si>
  <si>
    <t>Passenger cars - LPG engine</t>
  </si>
  <si>
    <t>Passenger cars - Natural gas engine</t>
  </si>
  <si>
    <t>Passenger cars - Plug-in hybrid electric</t>
  </si>
  <si>
    <t>Passenger cars - Battery electric vehicles</t>
  </si>
  <si>
    <t>Motor coaches, buses and trolley buses - general</t>
  </si>
  <si>
    <t>Motor coaches, buses and trolley buses - Gasoline engine</t>
  </si>
  <si>
    <t>Motor coaches, buses and trolley buses - Diesel oil engine</t>
  </si>
  <si>
    <t>Motor coaches, buses and trolley buses - LPG engine</t>
  </si>
  <si>
    <t>Motor coaches, buses and trolley buses - Natural gas engine</t>
  </si>
  <si>
    <t>Motor coaches, buses and trolley buses - Battery electric vehicles</t>
  </si>
  <si>
    <t>Freight transport</t>
  </si>
  <si>
    <t>Light commercial vehicles - general</t>
  </si>
  <si>
    <t>Light commercial vehicles - Gasoline engine</t>
  </si>
  <si>
    <t>Light commercial vehicles - Diesel oil engine</t>
  </si>
  <si>
    <t>Light commercial vehicles - LPG engine</t>
  </si>
  <si>
    <t>Light commercial vehicles - Natural gas engine</t>
  </si>
  <si>
    <t>Light commercial vehicles - Battery electric vehicles</t>
  </si>
  <si>
    <t>Heavy goods vehicles - general</t>
  </si>
  <si>
    <t>Heavy goods vehicles - Domestic</t>
  </si>
  <si>
    <t>Heavy goods vehicles - International</t>
  </si>
  <si>
    <t>Values for savings calculation</t>
  </si>
  <si>
    <t>Indicative values of savings</t>
  </si>
  <si>
    <t xml:space="preserve">[%] energy savings </t>
  </si>
  <si>
    <t>Traffic management measures</t>
  </si>
  <si>
    <t>2%-70%</t>
  </si>
  <si>
    <t>range values</t>
  </si>
  <si>
    <t>median value</t>
  </si>
  <si>
    <t xml:space="preserve">Indicative values for the energy saving factors (S) </t>
  </si>
  <si>
    <t>Parameters</t>
  </si>
  <si>
    <t>Measures</t>
  </si>
  <si>
    <t>Country</t>
  </si>
  <si>
    <t>Impact estimates</t>
  </si>
  <si>
    <t>References</t>
  </si>
  <si>
    <t>Traffic incident management</t>
  </si>
  <si>
    <t>Traffic signal operations</t>
  </si>
  <si>
    <t>EU</t>
  </si>
  <si>
    <t>Fuel savings of around 10% to 20% for eco-driving and approximately 10% savings for traffic signal operations</t>
  </si>
  <si>
    <t>Barth, M., Guoyuan, W., &amp; Knok, B. (2015). Intelligent Transportation Systems for Improving Traffic Energy Efficiency and Reducing GHG Emissions from Roadways. A White Paper from the National Center</t>
  </si>
  <si>
    <t>CO2 emission reductions were shown on the order of 5% to 15%</t>
  </si>
  <si>
    <t xml:space="preserve"> for Sustainable Transportation, https://rosap.ntl.bts.gov/view/dot/31150</t>
  </si>
  <si>
    <t>Smart Traffic Lights at Intersections</t>
  </si>
  <si>
    <t>Portugal</t>
  </si>
  <si>
    <t>CO2 emission reductions were shown on the order of 29% to 41%</t>
  </si>
  <si>
    <t>Santos, O., Ribeiro, F., Metrôlho, J., &amp; Dionísio, R. (2023). Using Smart Traffic Lights to Reduce CO2 Emissions and Improve Traffic Flow at Intersections: Simulation of an Intersection in a Small Portuguese City. Applied System Innovation. https://doi.org/10.3390/asi7010003</t>
  </si>
  <si>
    <t>Traffic Signal Coordination</t>
  </si>
  <si>
    <t>-</t>
  </si>
  <si>
    <t>CO2 emission reductions were shown on the order of 9% to 14%</t>
  </si>
  <si>
    <t>Mascia, M., Hu, S., Han, K., North, R., Van Poppel, M., Theunis, J., Beckx, C., &amp; Litzenberger, M. (2017). Impact of Traffic Management on Black Carbon Emissions: a Microsimulation Study. Netw Spat Econ (2017) 17:269–291. DOI 10.1007/s11067-016-9326-x</t>
  </si>
  <si>
    <t>Congestion Charging Scheme</t>
  </si>
  <si>
    <t>UK</t>
  </si>
  <si>
    <t>CO2 emission reduction stands at 19.5%, while a 15% reduction in vehicle-kilometers was recorded</t>
  </si>
  <si>
    <t>Beevers, S.D., Carlin Carslaw, D., Dajnak, D., B Stewart, G., Lloyd Williams, M., C Fussell, J., &amp; James Kelly, F. (2016). Traffic management strategies for emissions reduction: recent experience in London, Energy and Emission Control Technologies, 27-39, DOI: 10.2147/EECT.S69858</t>
  </si>
  <si>
    <t>Traveler information services</t>
  </si>
  <si>
    <t>Advanced Traveller Information Systems (ATIS) during incidents</t>
  </si>
  <si>
    <t>CO2 emission reduction up to 2%</t>
  </si>
  <si>
    <t xml:space="preserve">Fontes, T., Lemos, A., Fernandes P., Pereira, S.R., Bandeira, J.M., &amp; Coelho, M.C. (2014). Transportation Research Procedia 3, 41-50. https://doi.org/10.1016/j.trpro.2014.10.089  </t>
  </si>
  <si>
    <t>Real-time transit information systems</t>
  </si>
  <si>
    <t>13% reduction for buses; 6% increase for other traffic; net 3% increase overall</t>
  </si>
  <si>
    <t>National Academies of Sciences, Engineering, and Medicine. (2010). Current Practices in Greenhouse Gas Emissions Savings from Transit. The National Academies Press. https://doi.org/10.17226/14385.</t>
  </si>
  <si>
    <t>Traffic signal and urban arterial management</t>
  </si>
  <si>
    <t>CO2 emission reduction stands at 32%-40% on average, while a 53%-95% reduction in waiting time was recorded</t>
  </si>
  <si>
    <t>Ramp metering</t>
  </si>
  <si>
    <t>Coordinated Ramp Metering (CORDIN)</t>
  </si>
  <si>
    <t>France</t>
  </si>
  <si>
    <t>Travel time reduced between 9.8% and 12%</t>
  </si>
  <si>
    <t>Cohen, S., Gil, D., Christoforou, Z., &amp; Seidowsky, R. (2017). Evaluating the combined effect of ramp metering and variable speed limits on the French A25 motorway. Transportation Research Procedia, 27, 156–163. https://doi.org/10.1016/j.trpro.2017.12.014</t>
  </si>
  <si>
    <t>Ramp Metering with Fuel Reduction Objective</t>
  </si>
  <si>
    <t>Netherlands</t>
  </si>
  <si>
    <t>CO2 emission reduction stands at 15%-29.6% on average</t>
  </si>
  <si>
    <t>Vreeswijk, J. D., Woldeab, Z., de Koning, A., &amp; Bie, J. (2011). Ramp metering with an objective to reduce fuel consumption. In 8th European Congress and Exhibition on Intelligent Transport Systems and Services, Lyon, 6–9 June, 2011 (On CD-ROM) (pp. 1–10). ITS. https://research.utwente.nl/en/publications/ramp-metering-with-an-objective-to-reduce-fuel-consumption</t>
  </si>
  <si>
    <t>Part-time measures – for example seasonally-related ‘Park &amp; Ride’</t>
  </si>
  <si>
    <t>Tram priority-based traffic control algorithms</t>
  </si>
  <si>
    <t>Poland</t>
  </si>
  <si>
    <t>Energy savings of about 10%-19% on average, while a 14%-19% increase in tram speeds was recorded</t>
  </si>
  <si>
    <t>Górka, A., Czerepicki, A., Krukowicz, T. (2024). The Impact of Priority in Coordinated Traffic Lights on Tram Energy Consumption. Energies. 17, 520. https://doi.org/10.3390/en17020520</t>
  </si>
  <si>
    <t>Green Light Optimal Speed Advisory (GLOSA)</t>
  </si>
  <si>
    <t>Europe</t>
  </si>
  <si>
    <t>Energy savings of about 13% on average, while a 6.4% increase in average speeds was recorded</t>
  </si>
  <si>
    <t>Seredynski, M. (2022). Pathways to reducing the negative impact of urban transport on climate change. IET Smart Cities. 5:41–48. doi: 10.1049/smc2.12043</t>
  </si>
  <si>
    <t>Route guidance</t>
  </si>
  <si>
    <t>Eco-routing based on fuel-efficient paths</t>
  </si>
  <si>
    <t>Sweden</t>
  </si>
  <si>
    <t>Energy savings of about 4% on average</t>
  </si>
  <si>
    <t>Elbery, A., &amp; Rakha, H. (2019). City-Wide Eco-Routing Navigation Considering Vehicular Communication Impacts, Sensors, 19, 290; doi:10.3390/s19020290</t>
  </si>
  <si>
    <t>Emission and energy optimized traffic assignments</t>
  </si>
  <si>
    <t>Energy savings of about 17%-25% on average, while a 14%-18% decrease in CO2 emission was recorded</t>
  </si>
  <si>
    <t xml:space="preserve">Speed control </t>
  </si>
  <si>
    <t>Variable Speed Limits (VSL)</t>
  </si>
  <si>
    <t>Germany</t>
  </si>
  <si>
    <t>Energy savings of about 5%-10% on average, a 9% decrease in CO2 emission is recorded, while a travel time reduction of 3%-5% was recorded</t>
  </si>
  <si>
    <t>Weikl, S., Bogenberger, K., &amp; Bertini, R. (2012). Empirical Assessment of Traffic Management Effects of a Variable Speed Limit System on a German Autobahn: Before and After, Conference: 92nd Annual Meeting of the Transportation Research Board. doi: 10.13140/2.1.3485.9206</t>
  </si>
  <si>
    <t>Dynamic Speed Management</t>
  </si>
  <si>
    <t>CO2 emission reduction of 6%-15% on average, while a 8%-25% travel time reduction was recorded</t>
  </si>
  <si>
    <t>Geilenkirchen, G., Bolech, B., Hulskotte, J., Dellaert, S., Ligterink, N., van Eijk, E., Geertjes, K., Kosterman, M., &amp; 't Hoen, M. (2024). Methods for calculating the emissions of transport in the Netherlands. doi: 10.21945/RIVM-2024-0023</t>
  </si>
  <si>
    <t>Speed Limit Enforcement (Cameras)</t>
  </si>
  <si>
    <t>Energy savings of about 5% on average, while a 5%-10% decrease in CO2 emission was recorded</t>
  </si>
  <si>
    <t>UKERC (2006). Quick hits - limiting speed. https://data.ukedc.rl.ac.uk/cgi-bin/data_browser/browse/edc/publications/working_paper/Quick_Hit_-_Limiting_speed.pdf</t>
  </si>
  <si>
    <t>Eco-Speed Control for Freight</t>
  </si>
  <si>
    <t>Energy savings of about 8%-15% on average, while a 10%-20% decrease in CO2 emission was recorded</t>
  </si>
  <si>
    <t>Bogner, T., &amp; Jellinek, R. (2021). Eco-driving initiatives – the key for sustainable and energy-efficient use of motorized vehicles. https://www.odyssee-mure.eu/publications/policy-brief/eco-driving-fuel-reduction.pdf</t>
  </si>
  <si>
    <t>Adaptive Cruise Control (with Speed)</t>
  </si>
  <si>
    <t>Energy savings of about 5%-10% on average,  a 5%-8% decrease in CO2 emission is recorded, while a 10% travel time reduction was referred</t>
  </si>
  <si>
    <t>Chen, H., Rakha, H., Jeihani, M., &amp; Ahangari, S. (2020). Developing and Testing an ECO-Cooperative Adaptive Cruise Control System for Buses. Prepared for the Urban Mobility &amp; Equity Center, Morgan State University. https://rosap.ntl.bts.gov/view/dot/55546</t>
  </si>
  <si>
    <t>Eco-driving strategies at signalized intersections</t>
  </si>
  <si>
    <t>Energy savings of up to 18% on average, an up to 25% decrease in CO2 emission is recorded, while an up to 20% improvement on travel time was achieved</t>
  </si>
  <si>
    <t>Jayawardan, V., &amp; Wu, C. (2022). Learning Eco-Driving Strategies at Signalized Intersections, 2022 European Control Conference (ECC), doi: 10.23919/ECC55457.2022.9838000</t>
  </si>
  <si>
    <t>Passenger transport and car sharing</t>
  </si>
  <si>
    <t>Car-sharing with hybrid vehicles</t>
  </si>
  <si>
    <t>Energy savings of about 35% on average, while 35% decrease in CO2 emission was recorded</t>
  </si>
  <si>
    <t xml:space="preserve">Baptista, P., Meloa, S., &amp; Rolim, C. (2014). Energy, environmental and mobility impacts of car-sharing systems. Empirical results from Lisbon, Portugal, Procedia - Social and Behavioral Sciences 111, 28-37, doi: 10.1016/j.sbspro.2014.01.035 </t>
  </si>
  <si>
    <t>Car-sharing with electric vehicles</t>
  </si>
  <si>
    <t>Energy savings of about 47% on average, while 65% decrease in CO2 emission was recorded</t>
  </si>
  <si>
    <t>Car-sharing impact on car ownership</t>
  </si>
  <si>
    <t>Scotland</t>
  </si>
  <si>
    <t>A 34%-47% decrease in ownership was recorded</t>
  </si>
  <si>
    <t>Cao, X., Zhou, H., Li, H., &amp; Kong, X. (2023). Analysis of the Contribution of China’s Car-Sharing Service to Carbon Emission Reduction. Energies, 16, 5518. https://doi.org/10.3390/en16145518</t>
  </si>
  <si>
    <t>A 23% decrease in ownership was recorded</t>
  </si>
  <si>
    <t>A 7%-15% decrease in ownership was recorded</t>
  </si>
  <si>
    <t>Freight management</t>
  </si>
  <si>
    <t>Pooling supply chains</t>
  </si>
  <si>
    <t>A 6% decrease in CO2 emission was recorded</t>
  </si>
  <si>
    <t>Pan, S., Ballot, E., &amp; Fontane, F. (2013). The reduction of greenhouse gas emissions from freight transport by pooling supply chains. International Journal of Production Economics. 143(1), pp. 86-94. https://doi.org/10.1016/j.ijpe.2010.10.023</t>
  </si>
  <si>
    <t xml:space="preserve">Pollution minimization </t>
  </si>
  <si>
    <t>Route optimization in school transportation</t>
  </si>
  <si>
    <t>Slovenia</t>
  </si>
  <si>
    <t>A 25.08% decrease in CO2 emission was recorded</t>
  </si>
  <si>
    <t>Dragan, D., Kramberger, T., &amp; Prah, K. (2014). The reduction of CO2 emissions: Transport optimization approach to decrease the Vehicle Miles Travelled. https://doi.org/10.4018/978-1-5225-0001-8.CH019</t>
  </si>
  <si>
    <t>Fuel tax increases and carbon taxes</t>
  </si>
  <si>
    <t>A 10%-30% decrease in automotive trips was recorded</t>
  </si>
  <si>
    <t>Victoria Transport Policy Institute. (2021). Energy Conservation and Emission Reduction Strategies. https://www.vtpi.org/tdm/tdm59.htm</t>
  </si>
  <si>
    <t xml:space="preserve">Work zone management border control for both passengers and cargo </t>
  </si>
  <si>
    <t>Longer freight trains</t>
  </si>
  <si>
    <t>Norway</t>
  </si>
  <si>
    <t>Energy savings of 2.6% on average, while a 3.6% decrease in CO2 emission was recorded</t>
  </si>
  <si>
    <t>Pinchasik, D. R., Hovi, I. B., Mjøsund, C. S., Grønland, S. E., Fridell, E., &amp; Jerksjö, M. (2020). Crossing Borders and Expanding Modal Shift Measures: E ects on Mode Choice and Emissions from Freight Transport in the Nordics. Sustainability, 12, 894. doi:10.3390/su12030894</t>
  </si>
  <si>
    <t>Combined longer trains and rail ecobonus</t>
  </si>
  <si>
    <t>Energy savings of 3.1% on average, while a 3.6% decrease in CO2 emission was recorded</t>
  </si>
  <si>
    <t>Road-rail intermodal freight transport</t>
  </si>
  <si>
    <t>Energy savings of 43% on average, while a 77% decrease in CO2 emission was recorded</t>
  </si>
  <si>
    <t>https://trimis.ec.europa.eu/documents/using-road-rail-intermodal-freight-transport-reduce-ghg-emissions</t>
  </si>
  <si>
    <t>Adaptive Ramp Metering</t>
  </si>
  <si>
    <t>Ramp Metering with Fuel Consumption Objective</t>
  </si>
  <si>
    <t>Energy savings of 15%-29.6% on average</t>
  </si>
  <si>
    <t xml:space="preserve">Adaptive Traffic Signal Control </t>
  </si>
  <si>
    <t>Adaptive Traffic Signal Control (SCATS)</t>
  </si>
  <si>
    <t>Energy savings of 2% on average</t>
  </si>
  <si>
    <t>Stevanovic, A., Stevanovic, J., &amp; Kergaye, C. (2012). Environmental Benefits of Adaptive Traffic Control System: Assessment of Fuel Consumption and Vehicular Emissions. Transportation Research Board 91st Annual Meeting. https://trid.trb.org/view/1128863</t>
  </si>
  <si>
    <t>Smart traffic lights at a single intersection</t>
  </si>
  <si>
    <t>A 32%-40% decrease in CO2 emission was recorded</t>
  </si>
  <si>
    <t xml:space="preserve">Dynamic Junction Control </t>
  </si>
  <si>
    <t>Smart Traffic Lights with CO₂ Optimization</t>
  </si>
  <si>
    <t>Adaptive Traffic Light Control System (ATLCS)</t>
  </si>
  <si>
    <t>17% overall travel time reduction</t>
  </si>
  <si>
    <t>R. Aleko, D., &amp; Djahel, S. (2020). An Efficient Adaptive Traffic Light Control System for Urban Road Traffic Congestion Reduction in Smart Cities. Information. 11, 119. doi:10.3390/info11020119</t>
  </si>
  <si>
    <t>Dynamic Speed Limit</t>
  </si>
  <si>
    <t>Variable Speed Limit Control (VSL)</t>
  </si>
  <si>
    <t>Croatia</t>
  </si>
  <si>
    <t>Energy savings of 10%-31% on average</t>
  </si>
  <si>
    <t>Vrbanic, F., Miletic, M., Tišljaric, L., &amp; Ivanjko, E. (2022). Influence of Variable Speed Limit Control on Fuel and Electric Energy Consumption, and Exhaust Gas Emissions in Mixed Traffic Flows. Sustainability, 14,</t>
  </si>
  <si>
    <t xml:space="preserve"> 932. https://doi.org/10.3390/su14020932</t>
  </si>
  <si>
    <t>80 km/h Speed Limit Implementation</t>
  </si>
  <si>
    <t>Up to 30% decrease in CO2 emission was recorded</t>
  </si>
  <si>
    <t>European Federation for Transport and Environment. (2010). 30% CO2 reduction through 80 km/h speed limit. https://www.transportenvironment.org/articles/30-co2-reduction-through-80-kmh-speed-limit</t>
  </si>
  <si>
    <t>Variable Speed Limits during Heavy Traffic</t>
  </si>
  <si>
    <t>About 2%-8% decrease in CO2 emission was recorded</t>
  </si>
  <si>
    <t xml:space="preserve">Texas A&amp;M Transportation Institute. (2012). Variable Speed Limits. https://policy.tti.tamu.edu/strategy/variable-speed-limits/ </t>
  </si>
  <si>
    <t xml:space="preserve">Dynamic Merge Control (DMC) </t>
  </si>
  <si>
    <t>Traffic Performance Analysis of Dynamic Merge Control Using Microsimulation</t>
  </si>
  <si>
    <t>Reduced delay by more than 90%, increase speed by more than 80%, and increase throughput by more than 10%. Average delay per vehicle was reduced by 46 up to 540 seconds (around 98%).</t>
  </si>
  <si>
    <t xml:space="preserve">Jiang, X., Bared, J., Maness, M., &amp; Hale, D. (2015). Traffic Performance Analysis of Dynamic Merge Control Using Microsimulation. Transportation Research Record Journal of the Transportation Research Board. 2484. pp. 23-30. doi:10.3141/2484-03. </t>
  </si>
  <si>
    <t>Transit Signal Priority</t>
  </si>
  <si>
    <t>TSP in Leeds, England</t>
  </si>
  <si>
    <t>Approximately 10% reduction in bus travel time; no change in car travel times</t>
  </si>
  <si>
    <t>Chada, S., &amp; Newland, R. (2002). Effectiveness of Bus Signal Priority. https://rosap.ntl.bts.gov/view/dot/34510</t>
  </si>
  <si>
    <t>Dynamic Fare Reduction</t>
  </si>
  <si>
    <t>9-Euro Monthly Public Transport Ticket (2022)</t>
  </si>
  <si>
    <t>5% reduction in car travel distance; 7% increase in public transport trip frequency</t>
  </si>
  <si>
    <t>Loder, A., Cantner, F., Adenaw, L., Nachtigall, N., Ziegler, D., Waldner, F., Siewert, M., Wurster, S., Goerg, S., Lienkamp, M., &amp; Bogenberger, K. (2023). Germany’s nationwide travel experiment in 2022: public transport for 9 Euro per month - First findings of an empirical study. doi:10.48550/arXiv.2306.08297.</t>
  </si>
  <si>
    <t>HOV/Eco-Lanes with Increased AOV (1.5 to 1.7)</t>
  </si>
  <si>
    <t>Up to 37% decrease in CO2 emission and an occupancy rate increase of 13.3% were recorded</t>
  </si>
  <si>
    <t>International Transport Forum / OECD. (2025). Access regulations: High occupancy vehicle/Low-emission lanes. https://itf-oecd.org/node/26630</t>
  </si>
  <si>
    <t>Dynamic routing</t>
  </si>
  <si>
    <t>Dynamic Routing in Public Transport</t>
  </si>
  <si>
    <t>Denmark</t>
  </si>
  <si>
    <t>Reduced trip times by at least 23% compared to static routing</t>
  </si>
  <si>
    <t>Peled, I., Lee, K., Jiang, Y., Dauwelsc, J., &amp; C. Pereira, F. (2021). On the quality requirements of demand prediction for dynamic public transport. arXiv:2008.13443v5</t>
  </si>
  <si>
    <t>Eco-Routing Impact on Fuel Consumption and Emissions</t>
  </si>
  <si>
    <t>8.2% fuel savings and a 7.6% reduction in CO₂ emissions when travelers chose fuel-efficient paths over the shortest travel time paths</t>
  </si>
  <si>
    <t>Ahn, K., &amp; Rakha, H. (2008). The effects of route choice decisions on vehicle energy consumption and emissions. Transportation Research Part D 13, pp. 151–167. doi:10.1016/j.trd.2008.01.005</t>
  </si>
  <si>
    <t>Multi-Depot Vehicle Routing Problem</t>
  </si>
  <si>
    <t xml:space="preserve">Utilizing multiple depots in vehicle routing problems can reduce carbon emissions by up to 37.6%, depending on factors like customer distribution and vehicle speed. </t>
  </si>
  <si>
    <t>Wang, S., Han, C., Yu, Y., Huang, M., Sun, W., &amp; Kaku, I. (2022). Reducing Carbon Emissions for the Vehicle Routing Problem by Utilizing Multiple Depots. Sustainability, 14, 1264. https://doi.org/10.3390/su14031264</t>
  </si>
  <si>
    <t>Dynamic Transit Capacity Assignment</t>
  </si>
  <si>
    <t>Reduction of trip times by at least 23% compared to static routing</t>
  </si>
  <si>
    <t>On-demand transit</t>
  </si>
  <si>
    <t>On-Demand Bus Services</t>
  </si>
  <si>
    <t>Reduced average passenger trip time by 30%, increased vehicle occupancy rates from 8% to over 50%, and reduced emissions per passenger by over 70% on an average weekday</t>
  </si>
  <si>
    <t>Liyanage, S., Dia, H., Duncan, G., &amp; Abduljabbar, R. (2024). Evaluation of the Impacts of On-Demand Bus Services Using Traffic Simulation. Sustainability, 16, 8477. https://doi.org/10.3390/su16198477</t>
  </si>
  <si>
    <t>On-demand transit with bi-modal systems</t>
  </si>
  <si>
    <t>20% reduction of energy consumption</t>
  </si>
  <si>
    <t>Sharma, P., M. Heidemann, K., Heuer, H., Mühle, S., &amp; Herminghaus, S. (2022). Sustainable and convenient: bi-modal public transit systems outperforming the private car. arXiv:2211.10221v2</t>
  </si>
  <si>
    <t>Predictive Traveler Information</t>
  </si>
  <si>
    <t>Proactive Eco-Routing Strategies for Connected Vehicles</t>
  </si>
  <si>
    <t xml:space="preserve"> 18% reduction in GHG emissions, a 17% reduction in travel distance, and a 21% reduction in fuel consumption</t>
  </si>
  <si>
    <t>Alfaseeh, L., &amp; Farroq, B. (2020). Deep Learning Based Anticipatory Multi-Objective Eco-Routing Strategies For Connected &amp; Automated Vehicles. arXiv:2006.16472v2</t>
  </si>
  <si>
    <t>Eco-Driving Strategies at Signalized Intersections</t>
  </si>
  <si>
    <t>Fuel consumption could be reduced by 18%, CO₂ emissions by 25%, and travel speed could improve by 20%</t>
  </si>
  <si>
    <t>Predictive traffic information using AI</t>
  </si>
  <si>
    <t xml:space="preserve"> 8%-12% delay reduction, a 10%-18% travel time reduction and a 12%-17% congestion reduction</t>
  </si>
  <si>
    <t>Fraunhofer. (2023). Institute Report 2023.</t>
  </si>
  <si>
    <t>Transfer Connection Protection</t>
  </si>
  <si>
    <t>Bundling Transport Deliveries Using SUMO</t>
  </si>
  <si>
    <t>Austria</t>
  </si>
  <si>
    <t xml:space="preserve"> 34% reduction in CO₂ emissions </t>
  </si>
  <si>
    <t>Validi, A., Polasek, N., Alabi, L., Leitner, M., &amp; Olaverri-Monreal, C. (2020). Environmental Impact of Bundling Transport Deliveries Using SUMO, 15th Iberian Conference on Information Systems and Technologies (CISTI). doi: 10.23919/CISTI49556.2020.9141129.</t>
  </si>
  <si>
    <t>Cyber-physical Control of Road Freight Transport</t>
  </si>
  <si>
    <t>Achieved fuel savings of over 5%</t>
  </si>
  <si>
    <t>Besselink, B., Turri, V., van de Hoef, S.H., Liang, K.-Y., Alam, A., Martensson, J., &amp; Johansson, K.H. (2015). Cyber-physical Control of Road Freight Transport. arXiv:1507.03466v1</t>
  </si>
  <si>
    <t>Dynamic Wayfinding</t>
  </si>
  <si>
    <t>Dynamic Wayfinding (smart navigation in urban areas)</t>
  </si>
  <si>
    <t>Energy savings of 12%-20% on average, a 10%-18% decrease in CO2 emission was recorded, while a 6%-15% travel distance reduction was achieved</t>
  </si>
  <si>
    <t>Transport for London. (2015). Leveraging Our Data for Maximum Impact. https://content.tfl.gov.uk/sasp-20151015-part-1-item12-leveraging-our-data-for-maximum-impact.pdf</t>
  </si>
  <si>
    <t>GPS-Based Dynamic Routing and Wayfinding</t>
  </si>
  <si>
    <t>Energy savings of 8%-18% on average, a 6%-14% decrease in CO2 emission was recorded, while a 4%-12% travel distance reduction was achieved</t>
  </si>
  <si>
    <t xml:space="preserve">Ministry of Infrastructure and the Environment in cooperation with Connekt/ITS Netherlands. (2015). ITS in the Netherlands Progress Report 2010-2014. https://transport.ec.europa.eu/system/files/2016-09/2014_nl_its_report_2014_en.pdf </t>
  </si>
  <si>
    <t>Dynamically Priced Parking</t>
  </si>
  <si>
    <t>Dynamic Parking Pricing (Madrid Central)</t>
  </si>
  <si>
    <t>Spain</t>
  </si>
  <si>
    <t>3.77% reduction in CO₂ emissions due to decreased vehicle traffic</t>
  </si>
  <si>
    <t>González-Aliste, P., Derpich, I., &amp; López, M. (2023). Reducing Urban Traffic Congestion via Charging Price. Sustainability, 15, 2086. https://doi.org/10.3390/su15032086</t>
  </si>
  <si>
    <t>Dynamic Parking Pricing (SER System)</t>
  </si>
  <si>
    <t>12% reduction in traffic flow in central areas</t>
  </si>
  <si>
    <t>Monzón, A., López-Lambas, M., &amp; Suárez, E. (2008). Impact assessment of a new parking pricing écheme in Madrid city centre.</t>
  </si>
  <si>
    <t>Technical measures</t>
  </si>
  <si>
    <t>Electronic Toll Collection Systems (ETCS)</t>
  </si>
  <si>
    <t>Improvement of fuel efficiency and emission reduction by 20% to 25%</t>
  </si>
  <si>
    <t>Nasir, M.K., Md Noor, R., Kalam, M.A., &amp; Masum, B.M. (2014). Reduction of Fuel Consumption and Exhaust Pollutant Using Intelligent Transport Systems.The Scientific World Journal, http://dx.doi.org/10.1155/2014/836375</t>
  </si>
  <si>
    <t>Intelligent Transport Systems (ITS)</t>
  </si>
  <si>
    <t>5%-15% reduction in CO₂ emissions</t>
  </si>
  <si>
    <t>Tran, M., &amp; Brand, C. (2021). Smart urban mobility for mitigating carbon emissions, reducing health impacts and avoiding environmental damage costs. Environmental Research Letters 16. https://doi.org/10.1088/1748-9326/ac302e</t>
  </si>
  <si>
    <t>Smart Traffic Lights</t>
  </si>
  <si>
    <t>29%-41% reduction in CO₂ emissions</t>
  </si>
  <si>
    <t>Vehicle Platooning</t>
  </si>
  <si>
    <t>Energy savings of 10% on average</t>
  </si>
  <si>
    <t>Traffic restricted zones</t>
  </si>
  <si>
    <t>Madrid Central (Low Emission Zone)</t>
  </si>
  <si>
    <t>3.8% reduction in traffic intensity</t>
  </si>
  <si>
    <t>Moral‑Carcedo, J. (2024). Dissuasive effect of low emission zones on traffic: the case of Madrid Central. Transportation, 51: pp. 25–49. https://doi.org/10.1007/s11116-022-10318-4</t>
  </si>
  <si>
    <t>Calculation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</si>
</sst>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0.0;\-\ #,##0.0;\-"/>
    <numFmt numFmtId="166" formatCode="#,##0.00;\-\ #,##0.00;\-"/>
    <numFmt numFmtId="167" formatCode="_-* #,##0.00\ _€_-;\-* #,##0.00\ _€_-;_-* &quot;-&quot;??\ _€_-;_-@_-"/>
    <numFmt numFmtId="168" formatCode="0.0"/>
    <numFmt numFmtId="169" formatCode="0.0%"/>
  </numFmts>
  <fonts count="31" x14ac:knownFonts="1">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sz val="9"/>
      <color theme="1"/>
      <name val="Franklin Gothic Book"/>
      <family val="2"/>
      <scheme val="minor"/>
    </font>
    <font>
      <b/>
      <vertAlign val="subscript"/>
      <sz val="12"/>
      <name val="Franklin Gothic Book"/>
      <family val="2"/>
      <scheme val="minor"/>
    </font>
    <font>
      <vertAlign val="subscript"/>
      <sz val="10"/>
      <color theme="1" tint="0.249977111117893"/>
      <name val="Times New Roman"/>
      <family val="1"/>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vertAlign val="subscript"/>
      <sz val="11"/>
      <color theme="0"/>
      <name val="Franklin Gothic Book"/>
      <family val="2"/>
      <scheme val="minor"/>
    </font>
    <font>
      <b/>
      <sz val="11"/>
      <color theme="1"/>
      <name val="Franklin Gothic Book"/>
      <family val="2"/>
      <scheme val="minor"/>
    </font>
    <font>
      <b/>
      <sz val="11"/>
      <color theme="1"/>
      <name val="Calibri"/>
      <family val="2"/>
    </font>
    <font>
      <b/>
      <vertAlign val="subscript"/>
      <sz val="11"/>
      <color theme="1"/>
      <name val="Calibri"/>
      <family val="2"/>
    </font>
    <font>
      <sz val="10"/>
      <color theme="1"/>
      <name val="Times New Roman"/>
      <family val="1"/>
    </font>
    <font>
      <sz val="11"/>
      <color theme="1"/>
      <name val="Franklin Gothic Medium"/>
      <family val="2"/>
    </font>
    <font>
      <sz val="11"/>
      <color rgb="FF000000"/>
      <name val="Franklin Gothic Book"/>
      <family val="2"/>
      <scheme val="minor"/>
    </font>
    <font>
      <b/>
      <vertAlign val="subscript"/>
      <sz val="11"/>
      <color theme="0"/>
      <name val="Calibri"/>
      <family val="2"/>
    </font>
    <font>
      <u/>
      <sz val="11"/>
      <color theme="10"/>
      <name val="Franklin Gothic Book"/>
      <family val="2"/>
      <scheme val="minor"/>
    </font>
    <font>
      <sz val="9"/>
      <name val="Franklin Gothic Book"/>
      <family val="2"/>
      <scheme val="minor"/>
    </font>
    <font>
      <b/>
      <sz val="11"/>
      <color rgb="FF000000"/>
      <name val="Franklin Gothic Book"/>
      <family val="2"/>
    </font>
    <font>
      <sz val="11"/>
      <color rgb="FF000000"/>
      <name val="Franklin Gothic Book"/>
      <family val="2"/>
      <charset val="238"/>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rgb="FFFFFFFF"/>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theme="5"/>
      </left>
      <right style="thin">
        <color theme="5"/>
      </right>
      <top style="thin">
        <color theme="5"/>
      </top>
      <bottom style="thin">
        <color theme="5"/>
      </bottom>
      <diagonal/>
    </border>
    <border>
      <left/>
      <right style="thin">
        <color theme="5"/>
      </right>
      <top style="thin">
        <color theme="5"/>
      </top>
      <bottom style="thin">
        <color theme="5"/>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5"/>
      </left>
      <right style="thin">
        <color theme="5"/>
      </right>
      <top style="thin">
        <color theme="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6">
    <xf numFmtId="0" fontId="0" fillId="0" borderId="0"/>
    <xf numFmtId="43" fontId="1" fillId="0" borderId="0" applyFont="0" applyFill="0" applyBorder="0" applyAlignment="0" applyProtection="0"/>
    <xf numFmtId="49" fontId="2" fillId="0" borderId="0">
      <alignment horizontal="left" vertical="top"/>
    </xf>
    <xf numFmtId="0" fontId="4" fillId="2" borderId="1"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2" fillId="0" borderId="0" applyNumberFormat="0" applyFill="0" applyBorder="0" applyAlignment="0" applyProtection="0"/>
    <xf numFmtId="0" fontId="10" fillId="0" borderId="2" applyNumberFormat="0" applyFill="0" applyBorder="0" applyAlignment="0" applyProtection="0"/>
    <xf numFmtId="0" fontId="7" fillId="5" borderId="8" applyNumberFormat="0" applyAlignment="0" applyProtection="0"/>
    <xf numFmtId="0" fontId="11" fillId="0" borderId="3" applyNumberFormat="0" applyFill="0" applyBorder="0" applyAlignment="0" applyProtection="0"/>
    <xf numFmtId="0" fontId="1" fillId="6" borderId="8" applyNumberFormat="0" applyAlignment="0" applyProtection="0"/>
    <xf numFmtId="0" fontId="9" fillId="4" borderId="0" applyNumberFormat="0" applyFill="0" applyBorder="0" applyAlignment="0" applyProtection="0">
      <alignment horizontal="justify" vertical="center" wrapText="1"/>
    </xf>
    <xf numFmtId="0" fontId="27" fillId="0" borderId="0" applyNumberFormat="0" applyFill="0" applyBorder="0" applyAlignment="0" applyProtection="0"/>
  </cellStyleXfs>
  <cellXfs count="68">
    <xf numFmtId="0" fontId="0" fillId="0" borderId="0" xfId="0"/>
    <xf numFmtId="0" fontId="4" fillId="4" borderId="0" xfId="0" applyFont="1" applyFill="1" applyAlignment="1">
      <alignment horizontal="left" vertical="top" wrapText="1"/>
    </xf>
    <xf numFmtId="0" fontId="0" fillId="4" borderId="0" xfId="0" applyFill="1"/>
    <xf numFmtId="0" fontId="9" fillId="4" borderId="0" xfId="0" applyFont="1" applyFill="1"/>
    <xf numFmtId="0" fontId="3" fillId="4" borderId="0" xfId="0" applyFont="1" applyFill="1" applyAlignment="1">
      <alignment horizontal="justify" vertical="center" wrapText="1"/>
    </xf>
    <xf numFmtId="0" fontId="3" fillId="4" borderId="0" xfId="4" quotePrefix="1">
      <alignment horizontal="justify" vertical="center" wrapText="1"/>
    </xf>
    <xf numFmtId="0" fontId="3" fillId="4" borderId="0" xfId="4">
      <alignment horizontal="justify" vertical="center" wrapText="1"/>
    </xf>
    <xf numFmtId="0" fontId="3" fillId="4" borderId="4" xfId="4" quotePrefix="1" applyBorder="1" applyAlignment="1">
      <alignment horizontal="center" vertical="center" wrapText="1"/>
    </xf>
    <xf numFmtId="0" fontId="12" fillId="0" borderId="0" xfId="9"/>
    <xf numFmtId="49" fontId="8" fillId="4" borderId="0" xfId="2" applyFont="1" applyFill="1">
      <alignment horizontal="left" vertical="top"/>
    </xf>
    <xf numFmtId="0" fontId="3" fillId="4" borderId="0" xfId="4" applyAlignment="1">
      <alignment vertical="center" wrapText="1"/>
    </xf>
    <xf numFmtId="0" fontId="1" fillId="6" borderId="8" xfId="13" applyProtection="1">
      <protection locked="0"/>
    </xf>
    <xf numFmtId="0" fontId="9" fillId="4" borderId="0" xfId="14" applyFill="1" applyAlignment="1">
      <alignment horizontal="justify" vertical="center" wrapText="1"/>
    </xf>
    <xf numFmtId="0" fontId="9" fillId="0" borderId="0" xfId="14" applyFill="1" applyAlignment="1"/>
    <xf numFmtId="0" fontId="9" fillId="4" borderId="0" xfId="14" applyFill="1" applyAlignment="1"/>
    <xf numFmtId="0" fontId="13" fillId="4" borderId="0" xfId="0" applyFont="1" applyFill="1"/>
    <xf numFmtId="0" fontId="7" fillId="5" borderId="8" xfId="11" applyAlignment="1"/>
    <xf numFmtId="0" fontId="3" fillId="0" borderId="0" xfId="4" applyFill="1">
      <alignment horizontal="justify" vertical="center" wrapText="1"/>
    </xf>
    <xf numFmtId="0" fontId="1" fillId="6" borderId="8" xfId="13" applyAlignment="1" applyProtection="1">
      <alignment vertical="center"/>
      <protection locked="0"/>
    </xf>
    <xf numFmtId="0" fontId="17" fillId="4" borderId="4" xfId="4" applyFont="1" applyBorder="1" applyAlignment="1">
      <alignment horizontal="center" vertical="center" wrapText="1"/>
    </xf>
    <xf numFmtId="165" fontId="16" fillId="2" borderId="4" xfId="8" applyNumberFormat="1" applyFont="1" applyFill="1" applyBorder="1" applyProtection="1">
      <protection locked="0"/>
    </xf>
    <xf numFmtId="166" fontId="16" fillId="2" borderId="4" xfId="8" applyNumberFormat="1" applyFont="1" applyFill="1" applyBorder="1" applyProtection="1">
      <protection locked="0"/>
    </xf>
    <xf numFmtId="0" fontId="7" fillId="5" borderId="8" xfId="11" applyAlignment="1">
      <alignment horizontal="center" vertical="center"/>
    </xf>
    <xf numFmtId="9" fontId="0" fillId="0" borderId="0" xfId="0" applyNumberFormat="1"/>
    <xf numFmtId="167" fontId="0" fillId="4" borderId="0" xfId="0" applyNumberFormat="1" applyFill="1"/>
    <xf numFmtId="0" fontId="21" fillId="4" borderId="0" xfId="0" applyFont="1" applyFill="1"/>
    <xf numFmtId="0" fontId="23" fillId="0" borderId="0" xfId="0" applyFont="1" applyAlignment="1">
      <alignment horizontal="center"/>
    </xf>
    <xf numFmtId="0" fontId="1" fillId="0" borderId="0" xfId="0" applyFont="1"/>
    <xf numFmtId="0" fontId="24" fillId="0" borderId="0" xfId="0" applyFont="1"/>
    <xf numFmtId="0" fontId="25" fillId="7" borderId="11"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7" fillId="5" borderId="12" xfId="11" applyBorder="1" applyAlignment="1">
      <alignment horizontal="center"/>
    </xf>
    <xf numFmtId="0" fontId="7" fillId="5" borderId="13" xfId="11" applyBorder="1"/>
    <xf numFmtId="0" fontId="25" fillId="0" borderId="12" xfId="0" applyFont="1" applyBorder="1" applyAlignment="1">
      <alignment horizontal="center" vertical="center" wrapText="1"/>
    </xf>
    <xf numFmtId="0" fontId="0" fillId="0" borderId="12" xfId="0" applyBorder="1" applyAlignment="1">
      <alignment horizontal="center" vertical="center" wrapText="1"/>
    </xf>
    <xf numFmtId="0" fontId="27" fillId="0" borderId="12" xfId="15" applyBorder="1" applyAlignment="1">
      <alignment horizontal="center" vertical="center" wrapText="1"/>
    </xf>
    <xf numFmtId="0" fontId="20" fillId="0" borderId="12" xfId="0" applyFont="1" applyBorder="1" applyAlignment="1">
      <alignment horizontal="center" vertical="center" wrapText="1"/>
    </xf>
    <xf numFmtId="0" fontId="7" fillId="5" borderId="9" xfId="11" applyBorder="1" applyAlignment="1">
      <alignment vertical="center" wrapText="1"/>
    </xf>
    <xf numFmtId="0" fontId="28" fillId="4" borderId="0" xfId="0" applyFont="1" applyFill="1"/>
    <xf numFmtId="0" fontId="0" fillId="0" borderId="12" xfId="0" applyBorder="1" applyAlignment="1">
      <alignment vertical="center" wrapText="1"/>
    </xf>
    <xf numFmtId="9" fontId="0" fillId="0" borderId="0" xfId="0" applyNumberFormat="1" applyAlignment="1">
      <alignment horizontal="center" vertical="center"/>
    </xf>
    <xf numFmtId="0" fontId="7" fillId="5" borderId="12" xfId="11" applyBorder="1" applyAlignment="1">
      <alignment horizontal="center" vertical="center"/>
    </xf>
    <xf numFmtId="4" fontId="7" fillId="5" borderId="12" xfId="11" applyNumberFormat="1" applyBorder="1" applyAlignment="1">
      <alignment horizontal="center" vertical="center" wrapText="1"/>
    </xf>
    <xf numFmtId="43" fontId="1" fillId="6" borderId="8" xfId="13" applyNumberFormat="1" applyAlignment="1" applyProtection="1">
      <alignment horizontal="right"/>
      <protection locked="0"/>
    </xf>
    <xf numFmtId="169" fontId="1" fillId="6" borderId="8" xfId="13" applyNumberFormat="1" applyAlignment="1" applyProtection="1">
      <alignment horizontal="right"/>
      <protection locked="0"/>
    </xf>
    <xf numFmtId="168" fontId="9" fillId="4" borderId="4" xfId="8" applyNumberFormat="1" applyFont="1" applyFill="1" applyBorder="1" applyAlignment="1" applyProtection="1">
      <alignment horizontal="right"/>
      <protection locked="0"/>
    </xf>
    <xf numFmtId="169" fontId="9" fillId="4" borderId="4" xfId="8" applyNumberFormat="1" applyFont="1" applyFill="1" applyBorder="1" applyAlignment="1" applyProtection="1">
      <alignment horizontal="right"/>
      <protection locked="0"/>
    </xf>
    <xf numFmtId="0" fontId="29" fillId="0" borderId="12" xfId="0" applyFont="1" applyBorder="1"/>
    <xf numFmtId="0" fontId="29" fillId="0" borderId="16" xfId="0" applyFont="1" applyBorder="1" applyAlignment="1">
      <alignment indent="1"/>
    </xf>
    <xf numFmtId="0" fontId="29" fillId="0" borderId="16" xfId="0" applyFont="1" applyBorder="1" applyAlignment="1">
      <alignment horizontal="left" indent="2"/>
    </xf>
    <xf numFmtId="0" fontId="30" fillId="0" borderId="16" xfId="0" applyFont="1" applyBorder="1" applyAlignment="1">
      <alignment horizontal="left" indent="3"/>
    </xf>
    <xf numFmtId="0" fontId="4" fillId="4" borderId="6" xfId="0" applyFont="1" applyFill="1" applyBorder="1" applyAlignment="1">
      <alignment horizontal="left"/>
    </xf>
    <xf numFmtId="0" fontId="4" fillId="4" borderId="5" xfId="0" applyFont="1" applyFill="1" applyBorder="1" applyAlignment="1">
      <alignment horizontal="left"/>
    </xf>
    <xf numFmtId="0" fontId="4" fillId="4" borderId="7" xfId="0" applyFont="1" applyFill="1" applyBorder="1" applyAlignment="1">
      <alignment horizontal="left"/>
    </xf>
    <xf numFmtId="49" fontId="8" fillId="4" borderId="0" xfId="2" applyFont="1" applyFill="1">
      <alignment horizontal="left" vertical="top"/>
    </xf>
    <xf numFmtId="49" fontId="11" fillId="4" borderId="0" xfId="12" applyNumberFormat="1" applyFill="1" applyBorder="1" applyAlignment="1">
      <alignment horizontal="left" vertical="top"/>
    </xf>
    <xf numFmtId="49" fontId="12" fillId="4" borderId="0" xfId="9" applyNumberFormat="1" applyFill="1" applyAlignment="1">
      <alignment horizontal="left" vertical="top"/>
    </xf>
    <xf numFmtId="0" fontId="9" fillId="4" borderId="0" xfId="0" applyFont="1" applyFill="1" applyAlignment="1">
      <alignment horizontal="left" vertical="top" wrapText="1"/>
    </xf>
    <xf numFmtId="0" fontId="4" fillId="4" borderId="6" xfId="0" applyFont="1" applyFill="1" applyBorder="1" applyAlignment="1">
      <alignment horizontal="left" vertical="center"/>
    </xf>
    <xf numFmtId="0" fontId="4" fillId="4" borderId="5" xfId="0" applyFont="1" applyFill="1" applyBorder="1" applyAlignment="1">
      <alignment horizontal="left" vertical="center"/>
    </xf>
    <xf numFmtId="0" fontId="4" fillId="4" borderId="7" xfId="0" applyFont="1" applyFill="1" applyBorder="1" applyAlignment="1">
      <alignment horizontal="left" vertical="center"/>
    </xf>
    <xf numFmtId="0" fontId="0" fillId="0" borderId="12" xfId="0" applyBorder="1" applyAlignment="1">
      <alignment horizontal="justify" vertical="center" wrapText="1"/>
    </xf>
    <xf numFmtId="0" fontId="0" fillId="0" borderId="12" xfId="0" applyBorder="1" applyAlignment="1">
      <alignment horizontal="center" vertical="center" wrapText="1"/>
    </xf>
    <xf numFmtId="9" fontId="0" fillId="0" borderId="12" xfId="0" applyNumberFormat="1" applyBorder="1" applyAlignment="1">
      <alignment horizontal="center" vertical="center" wrapText="1"/>
    </xf>
    <xf numFmtId="0" fontId="7" fillId="5" borderId="14" xfId="11" applyBorder="1" applyAlignment="1">
      <alignment horizontal="center"/>
    </xf>
    <xf numFmtId="0" fontId="7" fillId="5" borderId="15" xfId="11" applyBorder="1" applyAlignment="1">
      <alignment horizontal="center"/>
    </xf>
    <xf numFmtId="0" fontId="20" fillId="0" borderId="12" xfId="0" applyFont="1" applyBorder="1" applyAlignment="1">
      <alignment horizontal="center" vertical="center" wrapText="1"/>
    </xf>
    <xf numFmtId="0" fontId="27" fillId="0" borderId="12" xfId="15" applyBorder="1" applyAlignment="1">
      <alignment horizontal="center" vertical="center" wrapText="1"/>
    </xf>
  </cellXfs>
  <cellStyles count="16">
    <cellStyle name="1 antraštė" xfId="10" builtinId="16" customBuiltin="1"/>
    <cellStyle name="2 antraštė" xfId="11" builtinId="17" customBuiltin="1"/>
    <cellStyle name="3 antraštė" xfId="12" builtinId="18" customBuiltin="1"/>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Hipersaitas" xfId="15" builtinId="8"/>
    <cellStyle name="Įprastas" xfId="0" builtinId="0"/>
    <cellStyle name="Įvestis" xfId="13" builtinId="20" customBuiltin="1"/>
    <cellStyle name="Kablelis" xfId="8" builtinId="3"/>
    <cellStyle name="Komma 2" xfId="1" xr:uid="{00000000-0005-0000-0000-000006000000}"/>
    <cellStyle name="Methoden_Überschrift" xfId="2" xr:uid="{00000000-0005-0000-0000-000007000000}"/>
    <cellStyle name="Parameter_abbreviation" xfId="14" xr:uid="{00000000-0005-0000-0000-000008000000}"/>
    <cellStyle name="Pavadinimas" xfId="9" builtinId="15" customBuiltin="1"/>
    <cellStyle name="Werte" xfId="6" xr:uid="{00000000-0005-0000-0000-00000E000000}"/>
  </cellStyles>
  <dxfs count="0"/>
  <tableStyles count="0" defaultTableStyle="TableStyleMedium2" defaultPivotStyle="PivotStyleLight16"/>
  <colors>
    <mruColors>
      <color rgb="FFD6FEDE"/>
      <color rgb="FFC2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132521</xdr:colOff>
      <xdr:row>16</xdr:row>
      <xdr:rowOff>86141</xdr:rowOff>
    </xdr:from>
    <xdr:to>
      <xdr:col>7</xdr:col>
      <xdr:colOff>716207</xdr:colOff>
      <xdr:row>20</xdr:row>
      <xdr:rowOff>37790</xdr:rowOff>
    </xdr:to>
    <xdr:pic>
      <xdr:nvPicPr>
        <xdr:cNvPr id="6" name="Picture 5">
          <a:extLst>
            <a:ext uri="{FF2B5EF4-FFF2-40B4-BE49-F238E27FC236}">
              <a16:creationId xmlns:a16="http://schemas.microsoft.com/office/drawing/2014/main" id="{DF86AFAD-E711-5851-0C0E-5541236F4947}"/>
            </a:ext>
          </a:extLst>
        </xdr:cNvPr>
        <xdr:cNvPicPr>
          <a:picLocks noChangeAspect="1"/>
        </xdr:cNvPicPr>
      </xdr:nvPicPr>
      <xdr:blipFill>
        <a:blip xmlns:r="http://schemas.openxmlformats.org/officeDocument/2006/relationships" r:embed="rId1"/>
        <a:stretch>
          <a:fillRect/>
        </a:stretch>
      </xdr:blipFill>
      <xdr:spPr>
        <a:xfrm>
          <a:off x="4234069" y="4810541"/>
          <a:ext cx="4229690" cy="733527"/>
        </a:xfrm>
        <a:prstGeom prst="rect">
          <a:avLst/>
        </a:prstGeom>
      </xdr:spPr>
    </xdr:pic>
    <xdr:clientData/>
  </xdr:twoCellAnchor>
  <xdr:twoCellAnchor editAs="oneCell">
    <xdr:from>
      <xdr:col>4</xdr:col>
      <xdr:colOff>6626</xdr:colOff>
      <xdr:row>24</xdr:row>
      <xdr:rowOff>106018</xdr:rowOff>
    </xdr:from>
    <xdr:to>
      <xdr:col>8</xdr:col>
      <xdr:colOff>298920</xdr:colOff>
      <xdr:row>27</xdr:row>
      <xdr:rowOff>140483</xdr:rowOff>
    </xdr:to>
    <xdr:pic>
      <xdr:nvPicPr>
        <xdr:cNvPr id="8" name="Picture 7">
          <a:extLst>
            <a:ext uri="{FF2B5EF4-FFF2-40B4-BE49-F238E27FC236}">
              <a16:creationId xmlns:a16="http://schemas.microsoft.com/office/drawing/2014/main" id="{828A5646-4443-4298-DF27-22F5875875D6}"/>
            </a:ext>
          </a:extLst>
        </xdr:cNvPr>
        <xdr:cNvPicPr>
          <a:picLocks noChangeAspect="1"/>
        </xdr:cNvPicPr>
      </xdr:nvPicPr>
      <xdr:blipFill>
        <a:blip xmlns:r="http://schemas.openxmlformats.org/officeDocument/2006/relationships" r:embed="rId2"/>
        <a:stretch>
          <a:fillRect/>
        </a:stretch>
      </xdr:blipFill>
      <xdr:spPr>
        <a:xfrm>
          <a:off x="4108174" y="6407427"/>
          <a:ext cx="4753638" cy="657317"/>
        </a:xfrm>
        <a:prstGeom prst="rect">
          <a:avLst/>
        </a:prstGeom>
      </xdr:spPr>
    </xdr:pic>
    <xdr:clientData/>
  </xdr:twoCellAnchor>
  <xdr:twoCellAnchor editAs="oneCell">
    <xdr:from>
      <xdr:col>4</xdr:col>
      <xdr:colOff>185530</xdr:colOff>
      <xdr:row>20</xdr:row>
      <xdr:rowOff>185530</xdr:rowOff>
    </xdr:from>
    <xdr:to>
      <xdr:col>8</xdr:col>
      <xdr:colOff>249192</xdr:colOff>
      <xdr:row>24</xdr:row>
      <xdr:rowOff>19137</xdr:rowOff>
    </xdr:to>
    <xdr:pic>
      <xdr:nvPicPr>
        <xdr:cNvPr id="9" name="Picture 8">
          <a:extLst>
            <a:ext uri="{FF2B5EF4-FFF2-40B4-BE49-F238E27FC236}">
              <a16:creationId xmlns:a16="http://schemas.microsoft.com/office/drawing/2014/main" id="{6A38DFB3-C980-6F7D-07C9-1EF5D3ADE8FB}"/>
            </a:ext>
          </a:extLst>
        </xdr:cNvPr>
        <xdr:cNvPicPr>
          <a:picLocks noChangeAspect="1"/>
        </xdr:cNvPicPr>
      </xdr:nvPicPr>
      <xdr:blipFill>
        <a:blip xmlns:r="http://schemas.openxmlformats.org/officeDocument/2006/relationships" r:embed="rId3"/>
        <a:stretch>
          <a:fillRect/>
        </a:stretch>
      </xdr:blipFill>
      <xdr:spPr>
        <a:xfrm>
          <a:off x="4287078" y="5691808"/>
          <a:ext cx="4525006" cy="628738"/>
        </a:xfrm>
        <a:prstGeom prst="rect">
          <a:avLst/>
        </a:prstGeom>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oi.org/10.3390/en17020520" TargetMode="External"/><Relationship Id="rId13" Type="http://schemas.openxmlformats.org/officeDocument/2006/relationships/hyperlink" Target="https://doi.org/10.1016/j.ijpe.2010.10.023" TargetMode="External"/><Relationship Id="rId18" Type="http://schemas.openxmlformats.org/officeDocument/2006/relationships/hyperlink" Target="https://trid.trb.org/view/1128863" TargetMode="External"/><Relationship Id="rId26" Type="http://schemas.openxmlformats.org/officeDocument/2006/relationships/hyperlink" Target="https://doi.org/10.3390/su14031264" TargetMode="External"/><Relationship Id="rId3" Type="http://schemas.openxmlformats.org/officeDocument/2006/relationships/hyperlink" Target="https://doi.org/10.1016/j.trpro.2014.10.089" TargetMode="External"/><Relationship Id="rId21" Type="http://schemas.openxmlformats.org/officeDocument/2006/relationships/hyperlink" Target="https://doi.org/10.3390/su14020932" TargetMode="External"/><Relationship Id="rId34" Type="http://schemas.openxmlformats.org/officeDocument/2006/relationships/hyperlink" Target="https://doi.org/10.1007/s11116-022-10318-4" TargetMode="External"/><Relationship Id="rId7" Type="http://schemas.openxmlformats.org/officeDocument/2006/relationships/hyperlink" Target="https://research.utwente.nl/en/publications/ramp-metering-with-an-objective-to-reduce-fuel-consumption" TargetMode="External"/><Relationship Id="rId12" Type="http://schemas.openxmlformats.org/officeDocument/2006/relationships/hyperlink" Target="https://doi.org/10.3390/en16145518" TargetMode="External"/><Relationship Id="rId17" Type="http://schemas.openxmlformats.org/officeDocument/2006/relationships/hyperlink" Target="https://research.utwente.nl/en/publications/ramp-metering-with-an-objective-to-reduce-fuel-consumption" TargetMode="External"/><Relationship Id="rId25" Type="http://schemas.openxmlformats.org/officeDocument/2006/relationships/hyperlink" Target="https://itf-oecd.org/node/26630" TargetMode="External"/><Relationship Id="rId33" Type="http://schemas.openxmlformats.org/officeDocument/2006/relationships/hyperlink" Target="https://doi.org/10.3390/asi7010003" TargetMode="External"/><Relationship Id="rId2" Type="http://schemas.openxmlformats.org/officeDocument/2006/relationships/hyperlink" Target="https://doi.org/10.3390/asi7010003" TargetMode="External"/><Relationship Id="rId16" Type="http://schemas.openxmlformats.org/officeDocument/2006/relationships/hyperlink" Target="https://trimis.ec.europa.eu/documents/using-road-rail-intermodal-freight-transport-reduce-ghg-emissions" TargetMode="External"/><Relationship Id="rId20" Type="http://schemas.openxmlformats.org/officeDocument/2006/relationships/hyperlink" Target="https://doi.org/10.3390/asi7010003" TargetMode="External"/><Relationship Id="rId29" Type="http://schemas.openxmlformats.org/officeDocument/2006/relationships/hyperlink" Target="https://transport.ec.europa.eu/system/files/2016-09/2014_nl_its_report_2014_en.pdf" TargetMode="External"/><Relationship Id="rId1" Type="http://schemas.openxmlformats.org/officeDocument/2006/relationships/hyperlink" Target="https://rosap.ntl.bts.gov/view/dot/31150" TargetMode="External"/><Relationship Id="rId6" Type="http://schemas.openxmlformats.org/officeDocument/2006/relationships/hyperlink" Target="https://doi.org/10.1016/j.trpro.2017.12.014" TargetMode="External"/><Relationship Id="rId11" Type="http://schemas.openxmlformats.org/officeDocument/2006/relationships/hyperlink" Target="https://rosap.ntl.bts.gov/view/dot/55546" TargetMode="External"/><Relationship Id="rId24" Type="http://schemas.openxmlformats.org/officeDocument/2006/relationships/hyperlink" Target="https://rosap.ntl.bts.gov/view/dot/34510" TargetMode="External"/><Relationship Id="rId32" Type="http://schemas.openxmlformats.org/officeDocument/2006/relationships/hyperlink" Target="https://doi.org/10.1088/1748-9326/ac302e" TargetMode="External"/><Relationship Id="rId5" Type="http://schemas.openxmlformats.org/officeDocument/2006/relationships/hyperlink" Target="https://doi.org/10.3390/asi7010003" TargetMode="External"/><Relationship Id="rId15" Type="http://schemas.openxmlformats.org/officeDocument/2006/relationships/hyperlink" Target="https://www.vtpi.org/tdm/tdm59.htm" TargetMode="External"/><Relationship Id="rId23" Type="http://schemas.openxmlformats.org/officeDocument/2006/relationships/hyperlink" Target="https://policy.tti.tamu.edu/strategy/variable-speed-limits/" TargetMode="External"/><Relationship Id="rId28" Type="http://schemas.openxmlformats.org/officeDocument/2006/relationships/hyperlink" Target="https://content.tfl.gov.uk/sasp-20151015-part-1-item12-leveraging-our-data-for-maximum-impact.pdf" TargetMode="External"/><Relationship Id="rId10" Type="http://schemas.openxmlformats.org/officeDocument/2006/relationships/hyperlink" Target="https://www.odyssee-mure.eu/publications/policy-brief/eco-driving-fuel-reduction.pdf" TargetMode="External"/><Relationship Id="rId19" Type="http://schemas.openxmlformats.org/officeDocument/2006/relationships/hyperlink" Target="https://doi.org/10.3390/asi7010003" TargetMode="External"/><Relationship Id="rId31" Type="http://schemas.openxmlformats.org/officeDocument/2006/relationships/hyperlink" Target="http://dx.doi.org/10.1155/2014/836375" TargetMode="External"/><Relationship Id="rId4" Type="http://schemas.openxmlformats.org/officeDocument/2006/relationships/hyperlink" Target="https://doi.org/10.17226/14385" TargetMode="External"/><Relationship Id="rId9" Type="http://schemas.openxmlformats.org/officeDocument/2006/relationships/hyperlink" Target="https://data.ukedc.rl.ac.uk/cgi-bin/data_browser/browse/edc/publications/working_paper/Quick_Hit_-_Limiting_speed.pdf" TargetMode="External"/><Relationship Id="rId14" Type="http://schemas.openxmlformats.org/officeDocument/2006/relationships/hyperlink" Target="https://doi.org/10.4018/978-1-5225-0001-8.CH019" TargetMode="External"/><Relationship Id="rId22" Type="http://schemas.openxmlformats.org/officeDocument/2006/relationships/hyperlink" Target="https://www.transportenvironment.org/articles/30-co2-reduction-through-80-kmh-speed-limit" TargetMode="External"/><Relationship Id="rId27" Type="http://schemas.openxmlformats.org/officeDocument/2006/relationships/hyperlink" Target="https://doi.org/10.3390/su16198477" TargetMode="External"/><Relationship Id="rId30" Type="http://schemas.openxmlformats.org/officeDocument/2006/relationships/hyperlink" Target="https://doi.org/10.3390/su150320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6587-0FC0-43C2-B24A-B6D394D92161}">
  <dimension ref="A1:O47"/>
  <sheetViews>
    <sheetView tabSelected="1" zoomScaleNormal="100" workbookViewId="0"/>
  </sheetViews>
  <sheetFormatPr defaultColWidth="11.5546875" defaultRowHeight="15.75" x14ac:dyDescent="0.3"/>
  <cols>
    <col min="1" max="1" width="2.44140625" customWidth="1"/>
    <col min="2" max="2" width="10.5546875" customWidth="1"/>
    <col min="3" max="3" width="35.88671875" bestFit="1" customWidth="1"/>
    <col min="4" max="4" width="16.21875" customWidth="1"/>
    <col min="5" max="5" width="26.77734375" customWidth="1"/>
    <col min="6" max="6" width="11.44140625" customWidth="1"/>
    <col min="7" max="7" width="5.21875" customWidth="1"/>
    <col min="8" max="15" width="9.77734375" customWidth="1"/>
  </cols>
  <sheetData>
    <row r="1" spans="1:15" ht="27" x14ac:dyDescent="0.3">
      <c r="B1" s="56" t="s">
        <v>0</v>
      </c>
      <c r="C1" s="56"/>
      <c r="D1" s="56"/>
      <c r="E1" s="56"/>
      <c r="F1" s="56"/>
      <c r="G1" s="56"/>
      <c r="H1" s="2"/>
      <c r="I1" s="2"/>
      <c r="J1" s="2"/>
      <c r="K1" s="2"/>
      <c r="L1" s="2"/>
      <c r="M1" s="2"/>
      <c r="N1" s="2"/>
      <c r="O1" s="2"/>
    </row>
    <row r="2" spans="1:15" ht="108" customHeight="1" x14ac:dyDescent="0.3">
      <c r="B2" s="57" t="s">
        <v>1</v>
      </c>
      <c r="C2" s="57"/>
      <c r="D2" s="57"/>
      <c r="E2" s="57"/>
      <c r="F2" s="57"/>
      <c r="G2" s="57"/>
      <c r="H2" s="57"/>
      <c r="I2" s="57"/>
      <c r="J2" s="57"/>
      <c r="K2" s="57"/>
      <c r="L2" s="57"/>
      <c r="M2" s="57"/>
      <c r="N2" s="57"/>
    </row>
    <row r="3" spans="1:15" ht="19.5" x14ac:dyDescent="0.3">
      <c r="A3" s="2"/>
      <c r="B3" s="54" t="s">
        <v>2</v>
      </c>
      <c r="C3" s="54"/>
      <c r="D3" s="54"/>
      <c r="E3" s="54"/>
      <c r="F3" s="54"/>
      <c r="G3" s="54"/>
      <c r="H3" s="1"/>
      <c r="I3" s="1"/>
      <c r="J3" s="1"/>
      <c r="K3" s="1"/>
      <c r="L3" s="1"/>
      <c r="M3" s="1"/>
      <c r="N3" s="1"/>
      <c r="O3" s="1"/>
    </row>
    <row r="4" spans="1:15" ht="19.5" x14ac:dyDescent="0.3">
      <c r="A4" s="2"/>
      <c r="B4" s="9"/>
      <c r="C4" s="9"/>
      <c r="D4" s="9"/>
      <c r="E4" s="9"/>
      <c r="F4" s="9"/>
      <c r="G4" s="9"/>
      <c r="H4" s="1"/>
      <c r="I4" s="1"/>
      <c r="J4" s="1"/>
      <c r="K4" s="1"/>
      <c r="L4" s="1"/>
      <c r="M4" s="1"/>
      <c r="N4" s="1"/>
      <c r="O4" s="1"/>
    </row>
    <row r="5" spans="1:15" ht="31.5" x14ac:dyDescent="0.3">
      <c r="A5" s="2"/>
      <c r="B5" s="12" t="s">
        <v>3</v>
      </c>
      <c r="C5" s="18" t="s">
        <v>4</v>
      </c>
      <c r="D5" s="10"/>
      <c r="E5" s="15" t="s">
        <v>5</v>
      </c>
      <c r="F5" s="10"/>
      <c r="G5" s="2"/>
      <c r="H5" s="10"/>
      <c r="I5" s="10"/>
      <c r="J5" s="10"/>
      <c r="K5" s="10"/>
      <c r="L5" s="10"/>
      <c r="M5" s="10"/>
      <c r="N5" s="10"/>
      <c r="O5" s="6"/>
    </row>
    <row r="6" spans="1:15" ht="15" customHeight="1" x14ac:dyDescent="0.3">
      <c r="A6" s="2"/>
      <c r="B6" s="12" t="s">
        <v>6</v>
      </c>
      <c r="C6" s="11" t="s">
        <v>67</v>
      </c>
      <c r="D6" s="10"/>
      <c r="E6" s="38" t="s">
        <v>8</v>
      </c>
      <c r="F6" s="10"/>
      <c r="G6" s="2"/>
      <c r="H6" s="10"/>
      <c r="I6" s="10"/>
      <c r="J6" s="10"/>
      <c r="K6" s="10"/>
      <c r="L6" s="10"/>
      <c r="M6" s="10"/>
      <c r="N6" s="10"/>
      <c r="O6" s="6"/>
    </row>
    <row r="7" spans="1:15" ht="15" customHeight="1" x14ac:dyDescent="0.3">
      <c r="A7" s="2"/>
      <c r="B7" s="12" t="s">
        <v>9</v>
      </c>
      <c r="C7" s="11"/>
      <c r="D7" s="10"/>
      <c r="E7" s="15"/>
      <c r="F7" s="10"/>
      <c r="G7" s="2"/>
      <c r="H7" s="10"/>
      <c r="I7" s="10"/>
      <c r="J7" s="10"/>
      <c r="K7" s="10"/>
      <c r="L7" s="10"/>
      <c r="M7" s="10"/>
      <c r="N7" s="10"/>
      <c r="O7" s="6"/>
    </row>
    <row r="8" spans="1:15" ht="15" customHeight="1" x14ac:dyDescent="0.3">
      <c r="A8" s="2"/>
      <c r="B8" s="13"/>
      <c r="C8" s="2"/>
      <c r="D8" s="5"/>
      <c r="E8" s="2"/>
      <c r="F8" s="2"/>
      <c r="G8" s="6"/>
      <c r="H8" s="6"/>
      <c r="I8" s="6"/>
      <c r="J8" s="6"/>
      <c r="K8" s="6"/>
      <c r="L8" s="6"/>
      <c r="M8" s="6"/>
      <c r="N8" s="6"/>
      <c r="O8" s="6"/>
    </row>
    <row r="9" spans="1:15" ht="15" customHeight="1" x14ac:dyDescent="0.3">
      <c r="A9" s="2"/>
      <c r="B9" s="14"/>
      <c r="C9" s="22" t="s">
        <v>10</v>
      </c>
      <c r="D9" s="22" t="s">
        <v>11</v>
      </c>
      <c r="E9" s="22" t="s">
        <v>12</v>
      </c>
      <c r="F9" s="22" t="s">
        <v>11</v>
      </c>
      <c r="G9" s="2"/>
      <c r="H9" s="16" t="s">
        <v>13</v>
      </c>
      <c r="I9" s="16"/>
      <c r="J9" s="16"/>
      <c r="K9" s="16"/>
      <c r="L9" s="16"/>
      <c r="M9" s="16"/>
      <c r="N9" s="16"/>
      <c r="O9" s="3"/>
    </row>
    <row r="10" spans="1:15" ht="15.6" customHeight="1" x14ac:dyDescent="0.35">
      <c r="A10" s="2"/>
      <c r="B10" s="25" t="s">
        <v>14</v>
      </c>
      <c r="C10" s="43">
        <f>VLOOKUP(C6,'National Values'!A3:B28,2,0)</f>
        <v>0</v>
      </c>
      <c r="D10" s="26" t="s">
        <v>15</v>
      </c>
      <c r="E10" s="45">
        <f>VLOOKUP(C6,'EU Values'!$A$3:$B$28,2,0)</f>
        <v>98.4</v>
      </c>
      <c r="F10" s="7" t="s">
        <v>15</v>
      </c>
      <c r="G10" s="2"/>
      <c r="H10" s="51" t="s">
        <v>16</v>
      </c>
      <c r="I10" s="52"/>
      <c r="J10" s="52"/>
      <c r="K10" s="52"/>
      <c r="L10" s="52"/>
      <c r="M10" s="52"/>
      <c r="N10" s="53"/>
      <c r="O10" s="5"/>
    </row>
    <row r="11" spans="1:15" ht="15.6" customHeight="1" x14ac:dyDescent="0.35">
      <c r="A11" s="2"/>
      <c r="B11" s="25" t="s">
        <v>17</v>
      </c>
      <c r="C11" s="43"/>
      <c r="D11" s="7" t="s">
        <v>18</v>
      </c>
      <c r="E11" s="45">
        <v>1000</v>
      </c>
      <c r="F11" s="7" t="s">
        <v>18</v>
      </c>
      <c r="G11" s="2"/>
      <c r="H11" s="51" t="s">
        <v>19</v>
      </c>
      <c r="I11" s="52"/>
      <c r="J11" s="52"/>
      <c r="K11" s="52"/>
      <c r="L11" s="52"/>
      <c r="M11" s="52"/>
      <c r="N11" s="53"/>
      <c r="O11" s="5"/>
    </row>
    <row r="12" spans="1:15" ht="15.6" customHeight="1" x14ac:dyDescent="0.35">
      <c r="A12" s="2"/>
      <c r="B12" s="25" t="s">
        <v>20</v>
      </c>
      <c r="C12" s="43"/>
      <c r="D12" s="26" t="s">
        <v>21</v>
      </c>
      <c r="E12" s="45">
        <v>1000</v>
      </c>
      <c r="F12" s="7" t="s">
        <v>21</v>
      </c>
      <c r="G12" s="2"/>
      <c r="H12" s="51" t="s">
        <v>22</v>
      </c>
      <c r="I12" s="52"/>
      <c r="J12" s="52"/>
      <c r="K12" s="52"/>
      <c r="L12" s="52"/>
      <c r="M12" s="52"/>
      <c r="N12" s="53"/>
      <c r="O12" s="5"/>
    </row>
    <row r="13" spans="1:15" ht="15" customHeight="1" x14ac:dyDescent="0.3">
      <c r="A13" s="2"/>
      <c r="B13" s="25" t="s">
        <v>23</v>
      </c>
      <c r="C13" s="44">
        <f>'National Values'!B33</f>
        <v>0</v>
      </c>
      <c r="D13" s="7" t="s">
        <v>24</v>
      </c>
      <c r="E13" s="46">
        <f>'EU Values'!B35</f>
        <v>0.17</v>
      </c>
      <c r="F13" s="7" t="s">
        <v>24</v>
      </c>
      <c r="G13" s="2"/>
      <c r="H13" s="58" t="s">
        <v>25</v>
      </c>
      <c r="I13" s="59"/>
      <c r="J13" s="59"/>
      <c r="K13" s="59"/>
      <c r="L13" s="59"/>
      <c r="M13" s="59"/>
      <c r="N13" s="60"/>
      <c r="O13" s="5"/>
    </row>
    <row r="14" spans="1:15" ht="15" customHeight="1" x14ac:dyDescent="0.3">
      <c r="A14" s="2"/>
      <c r="B14" s="2"/>
      <c r="C14" s="2"/>
      <c r="D14" s="2"/>
      <c r="E14" s="2"/>
      <c r="F14" s="2"/>
      <c r="G14" s="2"/>
      <c r="H14" s="2"/>
      <c r="I14" s="2"/>
      <c r="J14" s="2"/>
      <c r="K14" s="2"/>
      <c r="L14" s="2"/>
      <c r="M14" s="2"/>
      <c r="N14" s="2"/>
      <c r="O14" s="2"/>
    </row>
    <row r="15" spans="1:15" ht="18.600000000000001" customHeight="1" x14ac:dyDescent="0.3">
      <c r="A15" s="2"/>
      <c r="B15" s="54" t="s">
        <v>26</v>
      </c>
      <c r="C15" s="54"/>
      <c r="D15" s="54"/>
      <c r="E15" s="54"/>
      <c r="F15" s="54"/>
      <c r="G15" s="54"/>
      <c r="H15" s="1"/>
      <c r="I15" s="1"/>
      <c r="J15" s="1"/>
      <c r="K15" s="1"/>
      <c r="L15" s="1"/>
      <c r="M15" s="1"/>
      <c r="N15" s="1"/>
      <c r="O15" s="1"/>
    </row>
    <row r="16" spans="1:15" ht="15" customHeight="1" x14ac:dyDescent="0.3">
      <c r="A16" s="2"/>
      <c r="B16" s="2"/>
      <c r="C16" s="2"/>
      <c r="D16" s="5"/>
      <c r="E16" s="2"/>
      <c r="F16" s="2"/>
      <c r="G16" s="6"/>
      <c r="H16" s="6"/>
      <c r="I16" s="6"/>
      <c r="J16" s="6"/>
      <c r="K16" s="6"/>
      <c r="L16" s="6"/>
      <c r="M16" s="6"/>
      <c r="N16" s="6"/>
      <c r="O16" s="6"/>
    </row>
    <row r="17" spans="1:15" ht="15" customHeight="1" x14ac:dyDescent="0.3">
      <c r="A17" s="2"/>
      <c r="B17" s="2"/>
      <c r="C17" s="2"/>
      <c r="D17" s="5"/>
      <c r="E17" s="2"/>
      <c r="F17" s="2"/>
      <c r="G17" s="6"/>
      <c r="H17" s="6"/>
      <c r="I17" s="6"/>
      <c r="J17" s="6"/>
      <c r="K17" s="6"/>
      <c r="L17" s="6"/>
      <c r="M17" s="6"/>
      <c r="N17" s="6"/>
      <c r="O17" s="6"/>
    </row>
    <row r="18" spans="1:15" ht="16.149999999999999" customHeight="1" x14ac:dyDescent="0.3">
      <c r="A18" s="2"/>
      <c r="B18" s="55" t="s">
        <v>27</v>
      </c>
      <c r="C18" s="55"/>
      <c r="D18" s="55"/>
      <c r="E18" s="55"/>
      <c r="F18" s="55"/>
      <c r="G18" s="55"/>
      <c r="H18" s="6"/>
      <c r="I18" s="6"/>
      <c r="J18" s="6"/>
      <c r="K18" s="6"/>
      <c r="L18" s="6"/>
      <c r="M18" s="6"/>
      <c r="N18" s="6"/>
      <c r="O18" s="6"/>
    </row>
    <row r="19" spans="1:15" ht="15" customHeight="1" x14ac:dyDescent="0.3">
      <c r="A19" s="2"/>
      <c r="B19" s="2"/>
      <c r="C19" s="2"/>
      <c r="D19" s="5"/>
      <c r="E19" s="2"/>
      <c r="F19" s="2"/>
      <c r="G19" s="6"/>
      <c r="H19" s="6"/>
      <c r="I19" s="6"/>
      <c r="J19" s="6"/>
      <c r="K19" s="6"/>
      <c r="L19" s="6"/>
      <c r="M19" s="6"/>
      <c r="N19" s="6"/>
      <c r="O19" s="6"/>
    </row>
    <row r="20" spans="1:15" ht="15" customHeight="1" x14ac:dyDescent="0.3">
      <c r="A20" s="2"/>
      <c r="B20" s="2"/>
      <c r="C20" s="2"/>
      <c r="D20" s="5"/>
      <c r="E20" s="2"/>
      <c r="F20" s="2"/>
      <c r="G20" s="6"/>
      <c r="H20" s="6"/>
      <c r="I20" s="6"/>
      <c r="J20" s="6"/>
      <c r="K20" s="6"/>
      <c r="L20" s="6"/>
      <c r="M20" s="6"/>
      <c r="N20" s="6"/>
      <c r="O20" s="6"/>
    </row>
    <row r="21" spans="1:15" ht="16.149999999999999" customHeight="1" x14ac:dyDescent="0.3">
      <c r="A21" s="2"/>
      <c r="B21" s="55" t="s">
        <v>28</v>
      </c>
      <c r="C21" s="55"/>
      <c r="D21" s="55"/>
      <c r="E21" s="55"/>
      <c r="F21" s="55"/>
      <c r="G21" s="55"/>
      <c r="H21" s="6"/>
      <c r="I21" s="6"/>
      <c r="J21" s="6"/>
      <c r="K21" s="6"/>
      <c r="L21" s="6"/>
      <c r="M21" s="6"/>
      <c r="N21" s="6"/>
      <c r="O21" s="6"/>
    </row>
    <row r="22" spans="1:15" ht="15" customHeight="1" x14ac:dyDescent="0.3">
      <c r="A22" s="2"/>
      <c r="B22" s="2"/>
      <c r="C22" s="2"/>
      <c r="D22" s="5"/>
      <c r="E22" s="2"/>
      <c r="F22" s="2"/>
      <c r="G22" s="6"/>
      <c r="H22" s="6"/>
      <c r="I22" s="6"/>
      <c r="J22" s="6"/>
      <c r="K22" s="6"/>
      <c r="L22" s="6"/>
      <c r="M22" s="6"/>
      <c r="N22" s="6"/>
      <c r="O22" s="6"/>
    </row>
    <row r="23" spans="1:15" ht="15" customHeight="1" x14ac:dyDescent="0.3">
      <c r="A23" s="2"/>
      <c r="B23" s="2"/>
      <c r="C23" s="2"/>
      <c r="D23" s="5"/>
      <c r="E23" s="2"/>
      <c r="F23" s="2"/>
      <c r="G23" s="6"/>
      <c r="H23" s="6"/>
      <c r="I23" s="6"/>
      <c r="J23" s="6"/>
      <c r="K23" s="6"/>
      <c r="L23" s="6"/>
      <c r="M23" s="6"/>
      <c r="N23" s="6"/>
    </row>
    <row r="24" spans="1:15" ht="16.149999999999999" customHeight="1" x14ac:dyDescent="0.3">
      <c r="A24" s="2"/>
      <c r="B24" s="55" t="s">
        <v>29</v>
      </c>
      <c r="C24" s="55"/>
      <c r="D24" s="55"/>
      <c r="E24" s="55"/>
      <c r="F24" s="55"/>
      <c r="G24" s="55"/>
      <c r="H24" s="6"/>
      <c r="I24" s="6"/>
      <c r="J24" s="6"/>
      <c r="K24" s="6"/>
      <c r="L24" s="6"/>
      <c r="M24" s="17"/>
      <c r="N24" s="6"/>
      <c r="O24" s="6"/>
    </row>
    <row r="25" spans="1:15" ht="15" customHeight="1" x14ac:dyDescent="0.3">
      <c r="A25" s="2"/>
      <c r="B25" s="2"/>
      <c r="C25" s="2"/>
      <c r="D25" s="5"/>
      <c r="E25" s="2"/>
      <c r="F25" s="2"/>
      <c r="G25" s="6"/>
      <c r="H25" s="6"/>
      <c r="I25" s="6"/>
      <c r="J25" s="6"/>
      <c r="K25" s="6"/>
      <c r="L25" s="6"/>
      <c r="M25" s="6"/>
      <c r="N25" s="6"/>
    </row>
    <row r="26" spans="1:15" ht="15" customHeight="1" x14ac:dyDescent="0.3">
      <c r="A26" s="2"/>
      <c r="B26" s="2"/>
      <c r="C26" s="2"/>
      <c r="D26" s="5"/>
      <c r="E26" s="2"/>
      <c r="F26" s="2"/>
      <c r="G26" s="6"/>
      <c r="H26" s="6"/>
      <c r="I26" s="6"/>
      <c r="J26" s="6"/>
      <c r="K26" s="6"/>
      <c r="L26" s="6"/>
      <c r="M26" s="6"/>
      <c r="N26" s="6"/>
      <c r="O26" s="6"/>
    </row>
    <row r="27" spans="1:15" ht="18.600000000000001" customHeight="1" x14ac:dyDescent="0.3">
      <c r="A27" s="2"/>
      <c r="B27" s="55" t="s">
        <v>30</v>
      </c>
      <c r="C27" s="55"/>
      <c r="D27" s="55"/>
      <c r="E27" s="55"/>
      <c r="F27" s="55"/>
      <c r="G27" s="55"/>
      <c r="H27" s="6"/>
      <c r="I27" s="6"/>
      <c r="J27" s="6"/>
      <c r="K27" s="6"/>
      <c r="L27" s="6"/>
      <c r="M27" s="17"/>
      <c r="N27" s="6"/>
      <c r="O27" s="6"/>
    </row>
    <row r="28" spans="1:15" ht="15" customHeight="1" x14ac:dyDescent="0.3">
      <c r="A28" s="2"/>
      <c r="B28" s="2"/>
      <c r="C28" s="2"/>
      <c r="D28" s="5"/>
      <c r="E28" s="2"/>
      <c r="F28" s="2"/>
      <c r="G28" s="6"/>
      <c r="H28" s="6"/>
      <c r="I28" s="6"/>
      <c r="J28" s="6"/>
      <c r="K28" s="6"/>
      <c r="L28" s="6"/>
      <c r="M28" s="6"/>
      <c r="N28" s="6"/>
      <c r="O28" s="6"/>
    </row>
    <row r="29" spans="1:15" ht="15" customHeight="1" x14ac:dyDescent="0.3">
      <c r="A29" s="2"/>
      <c r="B29" s="2"/>
      <c r="C29" s="2"/>
      <c r="D29" s="5"/>
      <c r="E29" s="24"/>
      <c r="F29" s="2"/>
      <c r="G29" s="6"/>
      <c r="H29" s="6"/>
      <c r="I29" s="6"/>
      <c r="J29" s="6"/>
      <c r="K29" s="6"/>
      <c r="L29" s="6"/>
      <c r="M29" s="6"/>
      <c r="N29" s="6"/>
      <c r="O29" s="6"/>
    </row>
    <row r="30" spans="1:15" ht="18.600000000000001" customHeight="1" x14ac:dyDescent="0.3">
      <c r="A30" s="2"/>
      <c r="B30" s="54" t="s">
        <v>320</v>
      </c>
      <c r="C30" s="54"/>
      <c r="D30" s="54"/>
      <c r="E30" s="54"/>
      <c r="F30" s="54"/>
      <c r="G30" s="54"/>
      <c r="H30" s="6"/>
      <c r="I30" s="6"/>
      <c r="J30" s="6"/>
      <c r="K30" s="6"/>
      <c r="L30" s="6"/>
      <c r="M30" s="6"/>
      <c r="N30" s="6"/>
      <c r="O30" s="6"/>
    </row>
    <row r="31" spans="1:15" ht="15" customHeight="1" x14ac:dyDescent="0.3">
      <c r="A31" s="2"/>
      <c r="B31" s="2"/>
      <c r="C31" s="2"/>
      <c r="D31" s="5"/>
      <c r="E31" s="2"/>
      <c r="F31" s="2"/>
      <c r="G31" s="6"/>
      <c r="H31" s="6"/>
      <c r="I31" s="6"/>
      <c r="J31" s="6"/>
      <c r="K31" s="6"/>
      <c r="L31" s="6"/>
      <c r="M31" s="6"/>
      <c r="N31" s="6"/>
      <c r="O31" s="6"/>
    </row>
    <row r="32" spans="1:15" x14ac:dyDescent="0.3">
      <c r="A32" s="2"/>
      <c r="B32" s="2"/>
      <c r="C32" s="22" t="s">
        <v>10</v>
      </c>
      <c r="D32" s="22" t="s">
        <v>11</v>
      </c>
      <c r="E32" s="22" t="s">
        <v>12</v>
      </c>
      <c r="F32" s="22" t="s">
        <v>11</v>
      </c>
      <c r="G32" s="6"/>
      <c r="H32" s="16" t="s">
        <v>13</v>
      </c>
      <c r="I32" s="16"/>
      <c r="J32" s="16"/>
      <c r="K32" s="16"/>
      <c r="L32" s="16"/>
      <c r="M32" s="16"/>
      <c r="N32" s="16"/>
      <c r="O32" s="6"/>
    </row>
    <row r="33" spans="1:15" x14ac:dyDescent="0.3">
      <c r="A33" s="2"/>
      <c r="B33" s="4" t="s">
        <v>31</v>
      </c>
      <c r="C33" s="20">
        <f>IFERROR(C10*C11*C12/100*C13,"insufficient data")</f>
        <v>0</v>
      </c>
      <c r="D33" s="19" t="s">
        <v>32</v>
      </c>
      <c r="E33" s="20">
        <f>IFERROR(E10*E11*E12/100*E13,"insufficient data")</f>
        <v>167280</v>
      </c>
      <c r="F33" s="19" t="s">
        <v>32</v>
      </c>
      <c r="G33" s="2"/>
      <c r="H33" s="51" t="s">
        <v>33</v>
      </c>
      <c r="I33" s="52"/>
      <c r="J33" s="52"/>
      <c r="K33" s="52"/>
      <c r="L33" s="52"/>
      <c r="M33" s="52"/>
      <c r="N33" s="53"/>
      <c r="O33" s="6"/>
    </row>
    <row r="34" spans="1:15" x14ac:dyDescent="0.3">
      <c r="A34" s="2"/>
      <c r="B34" s="4" t="s">
        <v>34</v>
      </c>
      <c r="C34" s="20">
        <f>IFERROR(C10*C11*C12/100*C13,"insufficient data")</f>
        <v>0</v>
      </c>
      <c r="D34" s="19" t="s">
        <v>32</v>
      </c>
      <c r="E34" s="20">
        <f>IFERROR(E10*E11*E12/100*E13,"insufficient data")</f>
        <v>167280</v>
      </c>
      <c r="F34" s="19" t="s">
        <v>32</v>
      </c>
      <c r="G34" s="2"/>
      <c r="H34" s="51" t="s">
        <v>35</v>
      </c>
      <c r="I34" s="52"/>
      <c r="J34" s="52"/>
      <c r="K34" s="52"/>
      <c r="L34" s="52"/>
      <c r="M34" s="52"/>
      <c r="N34" s="53"/>
      <c r="O34" s="6"/>
    </row>
    <row r="35" spans="1:15" x14ac:dyDescent="0.3">
      <c r="A35" s="2"/>
      <c r="B35" s="4" t="s">
        <v>36</v>
      </c>
      <c r="C35" s="20">
        <f>IFERROR((C10*C11*C12/100*C13)*VLOOKUP(C6,'National Values'!A3:D28,3,0),"insufficient data")</f>
        <v>0</v>
      </c>
      <c r="D35" s="19" t="s">
        <v>32</v>
      </c>
      <c r="E35" s="20">
        <f>IFERROR((E10*E11*E12/100*E13)*VLOOKUP(C6,'EU Values'!A3:D28,3,0),"insufficient data")</f>
        <v>186182.63999999998</v>
      </c>
      <c r="F35" s="19" t="s">
        <v>32</v>
      </c>
      <c r="G35" s="2"/>
      <c r="H35" s="51" t="s">
        <v>37</v>
      </c>
      <c r="I35" s="52"/>
      <c r="J35" s="52"/>
      <c r="K35" s="52"/>
      <c r="L35" s="52"/>
      <c r="M35" s="52"/>
      <c r="N35" s="53"/>
      <c r="O35" s="6"/>
    </row>
    <row r="36" spans="1:15" x14ac:dyDescent="0.3">
      <c r="A36" s="2"/>
      <c r="B36" s="4" t="s">
        <v>38</v>
      </c>
      <c r="C36" s="21">
        <f>IFERROR((C10*C11*C12/100*C13)*(VLOOKUP(C6,'National Values'!A3:D28,4,0)/10^6),"insufficient data")</f>
        <v>0</v>
      </c>
      <c r="D36" s="19" t="s">
        <v>39</v>
      </c>
      <c r="E36" s="21">
        <f>IFERROR((E10*E11*E12/100*E13)*(VLOOKUP(C6,'EU Values'!A3:D28,4,0)/10^6),"insufficient data")</f>
        <v>41.251247999999997</v>
      </c>
      <c r="F36" s="19" t="s">
        <v>39</v>
      </c>
      <c r="G36" s="2"/>
      <c r="H36" s="51" t="s">
        <v>40</v>
      </c>
      <c r="I36" s="52"/>
      <c r="J36" s="52"/>
      <c r="K36" s="52"/>
      <c r="L36" s="52"/>
      <c r="M36" s="52"/>
      <c r="N36" s="53"/>
      <c r="O36" s="6"/>
    </row>
    <row r="37" spans="1:15" x14ac:dyDescent="0.3">
      <c r="A37" s="2"/>
      <c r="B37" s="2"/>
      <c r="C37" s="2"/>
      <c r="D37" s="5"/>
      <c r="E37" s="2"/>
      <c r="F37" s="2"/>
      <c r="G37" s="6"/>
      <c r="H37" s="6"/>
      <c r="I37" s="6"/>
      <c r="J37" s="6"/>
      <c r="K37" s="6"/>
      <c r="L37" s="6"/>
      <c r="M37" s="6"/>
      <c r="N37" s="6"/>
      <c r="O37" s="6"/>
    </row>
    <row r="38" spans="1:15" ht="19.5" x14ac:dyDescent="0.3">
      <c r="A38" s="2"/>
      <c r="B38" s="54" t="s">
        <v>41</v>
      </c>
      <c r="C38" s="54"/>
      <c r="D38" s="54"/>
      <c r="E38" s="54"/>
      <c r="F38" s="54"/>
      <c r="G38" s="54"/>
      <c r="H38" s="6"/>
      <c r="I38" s="6"/>
      <c r="J38" s="6"/>
      <c r="K38" s="6"/>
      <c r="L38" s="6"/>
      <c r="M38" s="6"/>
      <c r="N38" s="6"/>
      <c r="O38" s="6"/>
    </row>
    <row r="39" spans="1:15" x14ac:dyDescent="0.3">
      <c r="A39" s="2"/>
      <c r="B39" s="2"/>
      <c r="C39" s="2"/>
      <c r="D39" s="2"/>
      <c r="E39" s="2"/>
      <c r="F39" s="2"/>
      <c r="G39" s="2"/>
      <c r="H39" s="2"/>
      <c r="I39" s="2"/>
      <c r="J39" s="2"/>
      <c r="K39" s="2"/>
      <c r="L39" s="2"/>
      <c r="M39" s="2"/>
      <c r="N39" s="2"/>
      <c r="O39" s="2"/>
    </row>
    <row r="40" spans="1:15" x14ac:dyDescent="0.3">
      <c r="C40" s="37" t="s">
        <v>42</v>
      </c>
      <c r="D40" s="37" t="s">
        <v>9</v>
      </c>
      <c r="E40" s="37" t="s">
        <v>43</v>
      </c>
    </row>
    <row r="41" spans="1:15" ht="95.25" thickBot="1" x14ac:dyDescent="0.35">
      <c r="C41" s="30" t="s">
        <v>44</v>
      </c>
      <c r="D41" s="29" t="s">
        <v>45</v>
      </c>
      <c r="E41" s="29" t="s">
        <v>46</v>
      </c>
    </row>
    <row r="42" spans="1:15" ht="79.5" thickBot="1" x14ac:dyDescent="0.35">
      <c r="C42" s="30" t="s">
        <v>47</v>
      </c>
      <c r="D42" s="29" t="s">
        <v>48</v>
      </c>
      <c r="E42" s="29" t="s">
        <v>49</v>
      </c>
    </row>
    <row r="43" spans="1:15" ht="63.75" thickBot="1" x14ac:dyDescent="0.35">
      <c r="C43" s="30" t="s">
        <v>50</v>
      </c>
      <c r="D43" s="29" t="s">
        <v>48</v>
      </c>
      <c r="E43" s="29" t="s">
        <v>51</v>
      </c>
    </row>
    <row r="44" spans="1:15" ht="79.5" thickBot="1" x14ac:dyDescent="0.35">
      <c r="C44" s="30" t="s">
        <v>52</v>
      </c>
      <c r="D44" s="29" t="s">
        <v>53</v>
      </c>
      <c r="E44" s="29" t="s">
        <v>54</v>
      </c>
    </row>
    <row r="45" spans="1:15" ht="63.75" thickBot="1" x14ac:dyDescent="0.35">
      <c r="C45" s="30" t="s">
        <v>55</v>
      </c>
      <c r="D45" s="29" t="s">
        <v>48</v>
      </c>
      <c r="E45" s="29" t="s">
        <v>56</v>
      </c>
    </row>
    <row r="46" spans="1:15" ht="48" thickBot="1" x14ac:dyDescent="0.35">
      <c r="C46" s="30" t="s">
        <v>57</v>
      </c>
      <c r="D46" s="29" t="s">
        <v>58</v>
      </c>
      <c r="E46" s="29" t="s">
        <v>59</v>
      </c>
    </row>
    <row r="47" spans="1:15" ht="63.75" thickBot="1" x14ac:dyDescent="0.35">
      <c r="C47" s="30" t="s">
        <v>60</v>
      </c>
      <c r="D47" s="29" t="s">
        <v>48</v>
      </c>
      <c r="E47" s="29" t="s">
        <v>61</v>
      </c>
    </row>
  </sheetData>
  <mergeCells count="18">
    <mergeCell ref="B21:G21"/>
    <mergeCell ref="H10:N10"/>
    <mergeCell ref="B1:G1"/>
    <mergeCell ref="B2:N2"/>
    <mergeCell ref="B3:G3"/>
    <mergeCell ref="H11:N11"/>
    <mergeCell ref="H12:N12"/>
    <mergeCell ref="H13:N13"/>
    <mergeCell ref="B15:G15"/>
    <mergeCell ref="B18:G18"/>
    <mergeCell ref="H36:N36"/>
    <mergeCell ref="B38:G38"/>
    <mergeCell ref="B24:G24"/>
    <mergeCell ref="B27:G27"/>
    <mergeCell ref="B30:G30"/>
    <mergeCell ref="H33:N33"/>
    <mergeCell ref="H34:N34"/>
    <mergeCell ref="H35:N35"/>
  </mergeCells>
  <dataValidations count="1">
    <dataValidation type="list" allowBlank="1" showInputMessage="1" showErrorMessage="1" sqref="C5" xr:uid="{DC8984A2-8585-4025-A5FD-6E05CCBCE66D}">
      <formula1>"EU values, National values"</formula1>
    </dataValidation>
  </dataValidations>
  <pageMargins left="0.7" right="0.7" top="0.78740157499999996" bottom="0.78740157499999996" header="0.3" footer="0.3"/>
  <pageSetup paperSize="9" orientation="portrait" r:id="rId1"/>
  <ignoredErrors>
    <ignoredError sqref="E10 C10 C13 C33:C34 C35:C36 E36 E34 E33 E35 E12:E1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8E0B0C-D321-40C4-9B46-8446750FD36C}">
          <x14:formula1>
            <xm:f>'EU Values'!$A$3:$A$28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zoomScaleNormal="100" workbookViewId="0">
      <selection activeCell="F6" sqref="F6"/>
    </sheetView>
  </sheetViews>
  <sheetFormatPr defaultColWidth="11.5546875" defaultRowHeight="15.75" x14ac:dyDescent="0.3"/>
  <cols>
    <col min="1" max="1" width="51" bestFit="1" customWidth="1"/>
    <col min="2" max="3" width="16.44140625" customWidth="1"/>
    <col min="4" max="4" width="13.88671875" customWidth="1"/>
  </cols>
  <sheetData>
    <row r="1" spans="1:4" ht="27" x14ac:dyDescent="0.45">
      <c r="A1" s="8" t="s">
        <v>62</v>
      </c>
    </row>
    <row r="2" spans="1:4" s="27" customFormat="1" ht="33" x14ac:dyDescent="0.3">
      <c r="A2" s="41" t="s">
        <v>63</v>
      </c>
      <c r="B2" s="42" t="s">
        <v>64</v>
      </c>
      <c r="C2" s="42" t="s">
        <v>65</v>
      </c>
      <c r="D2" s="42" t="s">
        <v>66</v>
      </c>
    </row>
    <row r="3" spans="1:4" s="28" customFormat="1" x14ac:dyDescent="0.3">
      <c r="A3" s="47" t="s">
        <v>67</v>
      </c>
      <c r="B3" s="33">
        <v>98.4</v>
      </c>
      <c r="C3" s="33">
        <v>1.113</v>
      </c>
      <c r="D3" s="33">
        <v>246.6</v>
      </c>
    </row>
    <row r="4" spans="1:4" s="28" customFormat="1" x14ac:dyDescent="0.3">
      <c r="A4" s="48" t="s">
        <v>68</v>
      </c>
      <c r="B4" s="33">
        <v>79.5</v>
      </c>
      <c r="C4" s="33">
        <v>1.1140000000000001</v>
      </c>
      <c r="D4" s="33">
        <v>245.1</v>
      </c>
    </row>
    <row r="5" spans="1:4" s="28" customFormat="1" x14ac:dyDescent="0.3">
      <c r="A5" s="49" t="s">
        <v>69</v>
      </c>
      <c r="B5" s="33">
        <v>41.1</v>
      </c>
      <c r="C5" s="33">
        <v>1.1160000000000001</v>
      </c>
      <c r="D5" s="33">
        <v>242.2</v>
      </c>
    </row>
    <row r="6" spans="1:4" s="28" customFormat="1" x14ac:dyDescent="0.3">
      <c r="A6" s="49" t="s">
        <v>7</v>
      </c>
      <c r="B6" s="33">
        <v>75.099999999999994</v>
      </c>
      <c r="C6" s="33">
        <v>1.1140000000000001</v>
      </c>
      <c r="D6" s="33">
        <v>245</v>
      </c>
    </row>
    <row r="7" spans="1:4" s="28" customFormat="1" x14ac:dyDescent="0.3">
      <c r="A7" s="50" t="s">
        <v>70</v>
      </c>
      <c r="B7" s="33">
        <v>76.400000000000006</v>
      </c>
      <c r="C7" s="33">
        <v>1.115</v>
      </c>
      <c r="D7" s="33">
        <v>240.2</v>
      </c>
    </row>
    <row r="8" spans="1:4" s="28" customFormat="1" x14ac:dyDescent="0.3">
      <c r="A8" s="50" t="s">
        <v>71</v>
      </c>
      <c r="B8" s="33">
        <v>74.3</v>
      </c>
      <c r="C8" s="33">
        <v>1.1120000000000001</v>
      </c>
      <c r="D8" s="33">
        <v>250.2</v>
      </c>
    </row>
    <row r="9" spans="1:4" s="28" customFormat="1" x14ac:dyDescent="0.3">
      <c r="A9" s="50" t="s">
        <v>72</v>
      </c>
      <c r="B9" s="33">
        <v>79.900000000000006</v>
      </c>
      <c r="C9" s="33">
        <v>1.119</v>
      </c>
      <c r="D9" s="33">
        <v>227.2</v>
      </c>
    </row>
    <row r="10" spans="1:4" s="28" customFormat="1" x14ac:dyDescent="0.3">
      <c r="A10" s="50" t="s">
        <v>73</v>
      </c>
      <c r="B10" s="33">
        <v>80.5</v>
      </c>
      <c r="C10" s="33">
        <v>1.008</v>
      </c>
      <c r="D10" s="33">
        <v>191.7</v>
      </c>
    </row>
    <row r="11" spans="1:4" s="28" customFormat="1" x14ac:dyDescent="0.3">
      <c r="A11" s="50" t="s">
        <v>74</v>
      </c>
      <c r="B11" s="33">
        <v>41.3</v>
      </c>
      <c r="C11" s="33">
        <v>1.599</v>
      </c>
      <c r="D11" s="33">
        <v>238.4</v>
      </c>
    </row>
    <row r="12" spans="1:4" s="28" customFormat="1" x14ac:dyDescent="0.3">
      <c r="A12" s="50" t="s">
        <v>75</v>
      </c>
      <c r="B12" s="33">
        <v>16.8</v>
      </c>
      <c r="C12" s="33">
        <v>2.2810000000000001</v>
      </c>
      <c r="D12" s="33">
        <v>133.30000000000001</v>
      </c>
    </row>
    <row r="13" spans="1:4" s="28" customFormat="1" x14ac:dyDescent="0.3">
      <c r="A13" s="49" t="s">
        <v>76</v>
      </c>
      <c r="B13" s="33">
        <v>637.20000000000005</v>
      </c>
      <c r="C13" s="33">
        <v>1.113</v>
      </c>
      <c r="D13" s="33">
        <v>246.8</v>
      </c>
    </row>
    <row r="14" spans="1:4" s="28" customFormat="1" x14ac:dyDescent="0.3">
      <c r="A14" s="50" t="s">
        <v>77</v>
      </c>
      <c r="B14" s="33">
        <v>204.3</v>
      </c>
      <c r="C14" s="33">
        <v>1.115</v>
      </c>
      <c r="D14" s="33">
        <v>241</v>
      </c>
    </row>
    <row r="15" spans="1:4" s="28" customFormat="1" x14ac:dyDescent="0.3">
      <c r="A15" s="50" t="s">
        <v>78</v>
      </c>
      <c r="B15" s="33">
        <v>641.6</v>
      </c>
      <c r="C15" s="33">
        <v>1.1120000000000001</v>
      </c>
      <c r="D15" s="33">
        <v>250.4</v>
      </c>
    </row>
    <row r="16" spans="1:4" s="28" customFormat="1" x14ac:dyDescent="0.3">
      <c r="A16" s="50" t="s">
        <v>79</v>
      </c>
      <c r="B16" s="33">
        <v>519.79999999999995</v>
      </c>
      <c r="C16" s="33">
        <v>1.119</v>
      </c>
      <c r="D16" s="33">
        <v>227.2</v>
      </c>
    </row>
    <row r="17" spans="1:4" s="28" customFormat="1" x14ac:dyDescent="0.3">
      <c r="A17" s="50" t="s">
        <v>80</v>
      </c>
      <c r="B17" s="33">
        <v>638.6</v>
      </c>
      <c r="C17" s="33">
        <v>1.01</v>
      </c>
      <c r="D17" s="33">
        <v>178.9</v>
      </c>
    </row>
    <row r="18" spans="1:4" s="28" customFormat="1" x14ac:dyDescent="0.3">
      <c r="A18" s="50" t="s">
        <v>81</v>
      </c>
      <c r="B18" s="33">
        <v>355.1</v>
      </c>
      <c r="C18" s="33">
        <v>2.2810000000000001</v>
      </c>
      <c r="D18" s="33">
        <v>133.30000000000001</v>
      </c>
    </row>
    <row r="19" spans="1:4" s="28" customFormat="1" x14ac:dyDescent="0.3">
      <c r="A19" s="48" t="s">
        <v>82</v>
      </c>
      <c r="B19" s="33">
        <v>197.7</v>
      </c>
      <c r="C19" s="33">
        <v>1.1120000000000001</v>
      </c>
      <c r="D19" s="33">
        <v>250</v>
      </c>
    </row>
    <row r="20" spans="1:4" s="28" customFormat="1" x14ac:dyDescent="0.3">
      <c r="A20" s="49" t="s">
        <v>83</v>
      </c>
      <c r="B20" s="33">
        <v>104.2</v>
      </c>
      <c r="C20" s="33">
        <v>1.1120000000000001</v>
      </c>
      <c r="D20" s="33">
        <v>249.3</v>
      </c>
    </row>
    <row r="21" spans="1:4" s="28" customFormat="1" x14ac:dyDescent="0.3">
      <c r="A21" s="50" t="s">
        <v>84</v>
      </c>
      <c r="B21" s="33">
        <v>99.8</v>
      </c>
      <c r="C21" s="33">
        <v>1.115</v>
      </c>
      <c r="D21" s="33">
        <v>241</v>
      </c>
    </row>
    <row r="22" spans="1:4" s="28" customFormat="1" x14ac:dyDescent="0.3">
      <c r="A22" s="50" t="s">
        <v>85</v>
      </c>
      <c r="B22" s="33">
        <v>104.5</v>
      </c>
      <c r="C22" s="33">
        <v>1.1120000000000001</v>
      </c>
      <c r="D22" s="33">
        <v>250.3</v>
      </c>
    </row>
    <row r="23" spans="1:4" s="28" customFormat="1" x14ac:dyDescent="0.3">
      <c r="A23" s="50" t="s">
        <v>86</v>
      </c>
      <c r="B23" s="33">
        <v>115.8</v>
      </c>
      <c r="C23" s="33">
        <v>1.119</v>
      </c>
      <c r="D23" s="33">
        <v>227.2</v>
      </c>
    </row>
    <row r="24" spans="1:4" s="28" customFormat="1" x14ac:dyDescent="0.3">
      <c r="A24" s="50" t="s">
        <v>87</v>
      </c>
      <c r="B24" s="33">
        <v>103.8</v>
      </c>
      <c r="C24" s="33">
        <v>1.008</v>
      </c>
      <c r="D24" s="33">
        <v>193.2</v>
      </c>
    </row>
    <row r="25" spans="1:4" s="28" customFormat="1" x14ac:dyDescent="0.3">
      <c r="A25" s="50" t="s">
        <v>88</v>
      </c>
      <c r="B25" s="33">
        <v>21.8</v>
      </c>
      <c r="C25" s="33">
        <v>2.2810000000000001</v>
      </c>
      <c r="D25" s="33">
        <v>133.30000000000001</v>
      </c>
    </row>
    <row r="26" spans="1:4" s="28" customFormat="1" x14ac:dyDescent="0.3">
      <c r="A26" s="49" t="s">
        <v>89</v>
      </c>
      <c r="B26" s="33">
        <v>424.1</v>
      </c>
      <c r="C26" s="33">
        <v>1.1120000000000001</v>
      </c>
      <c r="D26" s="33">
        <v>250.4</v>
      </c>
    </row>
    <row r="27" spans="1:4" s="28" customFormat="1" x14ac:dyDescent="0.3">
      <c r="A27" s="50" t="s">
        <v>90</v>
      </c>
      <c r="B27" s="33">
        <v>391.5</v>
      </c>
      <c r="C27" s="33">
        <v>1.1120000000000001</v>
      </c>
      <c r="D27" s="33">
        <v>250.3</v>
      </c>
    </row>
    <row r="28" spans="1:4" s="28" customFormat="1" x14ac:dyDescent="0.3">
      <c r="A28" s="50" t="s">
        <v>91</v>
      </c>
      <c r="B28" s="33">
        <v>503.6</v>
      </c>
      <c r="C28" s="33">
        <v>1.1120000000000001</v>
      </c>
      <c r="D28" s="33">
        <v>250.5</v>
      </c>
    </row>
    <row r="31" spans="1:4" ht="27" x14ac:dyDescent="0.45">
      <c r="A31" s="8" t="s">
        <v>92</v>
      </c>
    </row>
    <row r="33" spans="1:5" x14ac:dyDescent="0.3">
      <c r="A33" s="31" t="s">
        <v>93</v>
      </c>
      <c r="B33" s="64" t="s">
        <v>94</v>
      </c>
      <c r="C33" s="65"/>
    </row>
    <row r="34" spans="1:5" ht="29.45" customHeight="1" x14ac:dyDescent="0.3">
      <c r="A34" s="61" t="s">
        <v>95</v>
      </c>
      <c r="B34" s="62" t="s">
        <v>96</v>
      </c>
      <c r="C34" s="62"/>
      <c r="D34" s="40" t="s">
        <v>97</v>
      </c>
      <c r="E34" s="23"/>
    </row>
    <row r="35" spans="1:5" ht="22.15" customHeight="1" x14ac:dyDescent="0.3">
      <c r="A35" s="61"/>
      <c r="B35" s="63">
        <v>0.17</v>
      </c>
      <c r="C35" s="62"/>
      <c r="D35" s="40" t="s">
        <v>98</v>
      </c>
      <c r="E35" s="23"/>
    </row>
  </sheetData>
  <mergeCells count="4">
    <mergeCell ref="A34:A35"/>
    <mergeCell ref="B34:C34"/>
    <mergeCell ref="B35:C35"/>
    <mergeCell ref="B33:C3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3"/>
  <sheetViews>
    <sheetView workbookViewId="0">
      <selection activeCell="F7" sqref="F7"/>
    </sheetView>
  </sheetViews>
  <sheetFormatPr defaultColWidth="11.5546875" defaultRowHeight="15.75" x14ac:dyDescent="0.3"/>
  <cols>
    <col min="1" max="1" width="51" bestFit="1" customWidth="1"/>
    <col min="2" max="2" width="19.44140625" customWidth="1"/>
    <col min="3" max="4" width="16.44140625" customWidth="1"/>
    <col min="6" max="6" width="13" customWidth="1"/>
  </cols>
  <sheetData>
    <row r="1" spans="1:4" ht="27" x14ac:dyDescent="0.45">
      <c r="A1" s="8" t="s">
        <v>62</v>
      </c>
      <c r="B1" s="8"/>
    </row>
    <row r="2" spans="1:4" ht="33" x14ac:dyDescent="0.3">
      <c r="A2" s="41" t="s">
        <v>63</v>
      </c>
      <c r="B2" s="42" t="s">
        <v>64</v>
      </c>
      <c r="C2" s="42" t="s">
        <v>65</v>
      </c>
      <c r="D2" s="42" t="s">
        <v>66</v>
      </c>
    </row>
    <row r="3" spans="1:4" x14ac:dyDescent="0.3">
      <c r="A3" s="47" t="s">
        <v>67</v>
      </c>
      <c r="B3" s="33"/>
      <c r="C3" s="33"/>
      <c r="D3" s="33"/>
    </row>
    <row r="4" spans="1:4" x14ac:dyDescent="0.3">
      <c r="A4" s="48" t="s">
        <v>68</v>
      </c>
      <c r="B4" s="33"/>
      <c r="C4" s="33"/>
      <c r="D4" s="33"/>
    </row>
    <row r="5" spans="1:4" x14ac:dyDescent="0.3">
      <c r="A5" s="49" t="s">
        <v>69</v>
      </c>
      <c r="B5" s="33"/>
      <c r="C5" s="33"/>
      <c r="D5" s="33"/>
    </row>
    <row r="6" spans="1:4" x14ac:dyDescent="0.3">
      <c r="A6" s="49" t="s">
        <v>7</v>
      </c>
      <c r="B6" s="33"/>
      <c r="C6" s="33"/>
      <c r="D6" s="33"/>
    </row>
    <row r="7" spans="1:4" x14ac:dyDescent="0.3">
      <c r="A7" s="50" t="s">
        <v>70</v>
      </c>
      <c r="B7" s="33"/>
      <c r="C7" s="33"/>
      <c r="D7" s="33"/>
    </row>
    <row r="8" spans="1:4" x14ac:dyDescent="0.3">
      <c r="A8" s="50" t="s">
        <v>71</v>
      </c>
      <c r="B8" s="33"/>
      <c r="C8" s="33"/>
      <c r="D8" s="33"/>
    </row>
    <row r="9" spans="1:4" x14ac:dyDescent="0.3">
      <c r="A9" s="50" t="s">
        <v>72</v>
      </c>
      <c r="B9" s="33"/>
      <c r="C9" s="33"/>
      <c r="D9" s="33"/>
    </row>
    <row r="10" spans="1:4" x14ac:dyDescent="0.3">
      <c r="A10" s="50" t="s">
        <v>73</v>
      </c>
      <c r="B10" s="33"/>
      <c r="C10" s="33"/>
      <c r="D10" s="33"/>
    </row>
    <row r="11" spans="1:4" x14ac:dyDescent="0.3">
      <c r="A11" s="50" t="s">
        <v>74</v>
      </c>
      <c r="B11" s="33"/>
      <c r="C11" s="33"/>
      <c r="D11" s="33"/>
    </row>
    <row r="12" spans="1:4" x14ac:dyDescent="0.3">
      <c r="A12" s="50" t="s">
        <v>75</v>
      </c>
      <c r="B12" s="33"/>
      <c r="C12" s="33"/>
      <c r="D12" s="33"/>
    </row>
    <row r="13" spans="1:4" x14ac:dyDescent="0.3">
      <c r="A13" s="49" t="s">
        <v>76</v>
      </c>
      <c r="B13" s="33"/>
      <c r="C13" s="33"/>
      <c r="D13" s="33"/>
    </row>
    <row r="14" spans="1:4" x14ac:dyDescent="0.3">
      <c r="A14" s="50" t="s">
        <v>77</v>
      </c>
      <c r="B14" s="33"/>
      <c r="C14" s="33"/>
      <c r="D14" s="33"/>
    </row>
    <row r="15" spans="1:4" x14ac:dyDescent="0.3">
      <c r="A15" s="50" t="s">
        <v>78</v>
      </c>
      <c r="B15" s="33"/>
      <c r="C15" s="33"/>
      <c r="D15" s="33"/>
    </row>
    <row r="16" spans="1:4" x14ac:dyDescent="0.3">
      <c r="A16" s="50" t="s">
        <v>79</v>
      </c>
      <c r="B16" s="33"/>
      <c r="C16" s="33"/>
      <c r="D16" s="33"/>
    </row>
    <row r="17" spans="1:4" x14ac:dyDescent="0.3">
      <c r="A17" s="50" t="s">
        <v>80</v>
      </c>
      <c r="B17" s="33"/>
      <c r="C17" s="33"/>
      <c r="D17" s="33"/>
    </row>
    <row r="18" spans="1:4" x14ac:dyDescent="0.3">
      <c r="A18" s="50" t="s">
        <v>81</v>
      </c>
      <c r="B18" s="33"/>
      <c r="C18" s="33"/>
      <c r="D18" s="33"/>
    </row>
    <row r="19" spans="1:4" x14ac:dyDescent="0.3">
      <c r="A19" s="48" t="s">
        <v>82</v>
      </c>
      <c r="B19" s="33"/>
      <c r="C19" s="33"/>
      <c r="D19" s="33"/>
    </row>
    <row r="20" spans="1:4" x14ac:dyDescent="0.3">
      <c r="A20" s="49" t="s">
        <v>83</v>
      </c>
      <c r="B20" s="33"/>
      <c r="C20" s="33"/>
      <c r="D20" s="33"/>
    </row>
    <row r="21" spans="1:4" x14ac:dyDescent="0.3">
      <c r="A21" s="50" t="s">
        <v>84</v>
      </c>
      <c r="B21" s="33"/>
      <c r="C21" s="33"/>
      <c r="D21" s="33"/>
    </row>
    <row r="22" spans="1:4" x14ac:dyDescent="0.3">
      <c r="A22" s="50" t="s">
        <v>85</v>
      </c>
      <c r="B22" s="33"/>
      <c r="C22" s="33"/>
      <c r="D22" s="33"/>
    </row>
    <row r="23" spans="1:4" x14ac:dyDescent="0.3">
      <c r="A23" s="50" t="s">
        <v>86</v>
      </c>
      <c r="B23" s="33"/>
      <c r="C23" s="33"/>
      <c r="D23" s="33"/>
    </row>
    <row r="24" spans="1:4" x14ac:dyDescent="0.3">
      <c r="A24" s="50" t="s">
        <v>87</v>
      </c>
      <c r="B24" s="33"/>
      <c r="C24" s="33"/>
      <c r="D24" s="33"/>
    </row>
    <row r="25" spans="1:4" x14ac:dyDescent="0.3">
      <c r="A25" s="50" t="s">
        <v>88</v>
      </c>
      <c r="B25" s="33"/>
      <c r="C25" s="33"/>
      <c r="D25" s="33"/>
    </row>
    <row r="26" spans="1:4" x14ac:dyDescent="0.3">
      <c r="A26" s="49" t="s">
        <v>89</v>
      </c>
      <c r="B26" s="33"/>
      <c r="C26" s="33"/>
      <c r="D26" s="33"/>
    </row>
    <row r="27" spans="1:4" x14ac:dyDescent="0.3">
      <c r="A27" s="50" t="s">
        <v>90</v>
      </c>
      <c r="B27" s="33"/>
      <c r="C27" s="33"/>
      <c r="D27" s="33"/>
    </row>
    <row r="28" spans="1:4" x14ac:dyDescent="0.3">
      <c r="A28" s="50" t="s">
        <v>91</v>
      </c>
      <c r="B28" s="33"/>
      <c r="C28" s="33"/>
      <c r="D28" s="33"/>
    </row>
    <row r="30" spans="1:4" ht="27" x14ac:dyDescent="0.45">
      <c r="A30" s="8" t="s">
        <v>92</v>
      </c>
    </row>
    <row r="32" spans="1:4" x14ac:dyDescent="0.3">
      <c r="A32" s="31" t="s">
        <v>93</v>
      </c>
      <c r="B32" s="64" t="s">
        <v>94</v>
      </c>
      <c r="C32" s="65"/>
    </row>
    <row r="33" spans="1:3" x14ac:dyDescent="0.3">
      <c r="A33" s="39" t="s">
        <v>95</v>
      </c>
      <c r="B33" s="63"/>
      <c r="C33" s="62"/>
    </row>
  </sheetData>
  <mergeCells count="2">
    <mergeCell ref="B32:C32"/>
    <mergeCell ref="B33:C3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08D85-6DEC-4B62-87FE-F492EB16EF58}">
  <dimension ref="A1:E66"/>
  <sheetViews>
    <sheetView zoomScaleNormal="100" workbookViewId="0">
      <pane xSplit="1" ySplit="2" topLeftCell="B6" activePane="bottomRight" state="frozen"/>
      <selection pane="topRight" activeCell="C1" sqref="C1"/>
      <selection pane="bottomLeft" activeCell="A3" sqref="A3"/>
      <selection pane="bottomRight"/>
    </sheetView>
  </sheetViews>
  <sheetFormatPr defaultRowHeight="15.75" x14ac:dyDescent="0.3"/>
  <cols>
    <col min="1" max="1" width="17.21875" customWidth="1"/>
    <col min="2" max="2" width="23.44140625" customWidth="1"/>
    <col min="3" max="3" width="10.21875" customWidth="1"/>
    <col min="4" max="4" width="33.77734375" customWidth="1"/>
    <col min="5" max="5" width="57.77734375" customWidth="1"/>
  </cols>
  <sheetData>
    <row r="1" spans="1:5" ht="27" x14ac:dyDescent="0.45">
      <c r="A1" s="8" t="s">
        <v>99</v>
      </c>
    </row>
    <row r="2" spans="1:5" x14ac:dyDescent="0.3">
      <c r="A2" s="32" t="s">
        <v>100</v>
      </c>
      <c r="B2" s="32" t="s">
        <v>101</v>
      </c>
      <c r="C2" s="32" t="s">
        <v>102</v>
      </c>
      <c r="D2" s="32" t="s">
        <v>103</v>
      </c>
      <c r="E2" s="32" t="s">
        <v>104</v>
      </c>
    </row>
    <row r="3" spans="1:5" ht="47.25" x14ac:dyDescent="0.3">
      <c r="A3" s="66" t="s">
        <v>105</v>
      </c>
      <c r="B3" s="62" t="s">
        <v>106</v>
      </c>
      <c r="C3" s="34" t="s">
        <v>107</v>
      </c>
      <c r="D3" s="34" t="s">
        <v>108</v>
      </c>
      <c r="E3" s="34" t="s">
        <v>109</v>
      </c>
    </row>
    <row r="4" spans="1:5" ht="31.5" x14ac:dyDescent="0.3">
      <c r="A4" s="66"/>
      <c r="B4" s="62"/>
      <c r="C4" s="34" t="s">
        <v>107</v>
      </c>
      <c r="D4" s="34" t="s">
        <v>110</v>
      </c>
      <c r="E4" s="35" t="s">
        <v>111</v>
      </c>
    </row>
    <row r="5" spans="1:5" ht="63" x14ac:dyDescent="0.3">
      <c r="A5" s="66"/>
      <c r="B5" s="34" t="s">
        <v>112</v>
      </c>
      <c r="C5" s="34" t="s">
        <v>113</v>
      </c>
      <c r="D5" s="34" t="s">
        <v>114</v>
      </c>
      <c r="E5" s="35" t="s">
        <v>115</v>
      </c>
    </row>
    <row r="6" spans="1:5" ht="63" x14ac:dyDescent="0.3">
      <c r="A6" s="66"/>
      <c r="B6" s="34" t="s">
        <v>116</v>
      </c>
      <c r="C6" s="34" t="s">
        <v>117</v>
      </c>
      <c r="D6" s="34" t="s">
        <v>118</v>
      </c>
      <c r="E6" s="34" t="s">
        <v>119</v>
      </c>
    </row>
    <row r="7" spans="1:5" ht="63" x14ac:dyDescent="0.3">
      <c r="A7" s="66"/>
      <c r="B7" s="34" t="s">
        <v>120</v>
      </c>
      <c r="C7" s="34" t="s">
        <v>121</v>
      </c>
      <c r="D7" s="34" t="s">
        <v>122</v>
      </c>
      <c r="E7" s="34" t="s">
        <v>123</v>
      </c>
    </row>
    <row r="8" spans="1:5" ht="47.25" x14ac:dyDescent="0.3">
      <c r="A8" s="66" t="s">
        <v>124</v>
      </c>
      <c r="B8" s="34" t="s">
        <v>125</v>
      </c>
      <c r="C8" s="34" t="s">
        <v>113</v>
      </c>
      <c r="D8" s="34" t="s">
        <v>126</v>
      </c>
      <c r="E8" s="35" t="s">
        <v>127</v>
      </c>
    </row>
    <row r="9" spans="1:5" ht="47.25" x14ac:dyDescent="0.3">
      <c r="A9" s="66"/>
      <c r="B9" s="34" t="s">
        <v>128</v>
      </c>
      <c r="C9" s="34" t="s">
        <v>121</v>
      </c>
      <c r="D9" s="34" t="s">
        <v>129</v>
      </c>
      <c r="E9" s="35" t="s">
        <v>130</v>
      </c>
    </row>
    <row r="10" spans="1:5" ht="63" x14ac:dyDescent="0.3">
      <c r="A10" s="36" t="s">
        <v>131</v>
      </c>
      <c r="B10" s="34" t="s">
        <v>112</v>
      </c>
      <c r="C10" s="34" t="s">
        <v>113</v>
      </c>
      <c r="D10" s="34" t="s">
        <v>132</v>
      </c>
      <c r="E10" s="35" t="s">
        <v>115</v>
      </c>
    </row>
    <row r="11" spans="1:5" ht="63" x14ac:dyDescent="0.3">
      <c r="A11" s="66" t="s">
        <v>133</v>
      </c>
      <c r="B11" s="34" t="s">
        <v>134</v>
      </c>
      <c r="C11" s="34" t="s">
        <v>135</v>
      </c>
      <c r="D11" s="34" t="s">
        <v>136</v>
      </c>
      <c r="E11" s="35" t="s">
        <v>137</v>
      </c>
    </row>
    <row r="12" spans="1:5" ht="94.5" x14ac:dyDescent="0.3">
      <c r="A12" s="66"/>
      <c r="B12" s="34" t="s">
        <v>138</v>
      </c>
      <c r="C12" s="34" t="s">
        <v>139</v>
      </c>
      <c r="D12" s="34" t="s">
        <v>140</v>
      </c>
      <c r="E12" s="35" t="s">
        <v>141</v>
      </c>
    </row>
    <row r="13" spans="1:5" ht="47.25" x14ac:dyDescent="0.3">
      <c r="A13" s="66" t="s">
        <v>142</v>
      </c>
      <c r="B13" s="34" t="s">
        <v>143</v>
      </c>
      <c r="C13" s="34" t="s">
        <v>144</v>
      </c>
      <c r="D13" s="34" t="s">
        <v>145</v>
      </c>
      <c r="E13" s="35" t="s">
        <v>146</v>
      </c>
    </row>
    <row r="14" spans="1:5" ht="47.25" x14ac:dyDescent="0.3">
      <c r="A14" s="66"/>
      <c r="B14" s="34" t="s">
        <v>147</v>
      </c>
      <c r="C14" s="34" t="s">
        <v>148</v>
      </c>
      <c r="D14" s="34" t="s">
        <v>149</v>
      </c>
      <c r="E14" s="34" t="s">
        <v>150</v>
      </c>
    </row>
    <row r="15" spans="1:5" ht="31.5" x14ac:dyDescent="0.3">
      <c r="A15" s="66" t="s">
        <v>151</v>
      </c>
      <c r="B15" s="34" t="s">
        <v>152</v>
      </c>
      <c r="C15" s="34" t="s">
        <v>153</v>
      </c>
      <c r="D15" s="34" t="s">
        <v>154</v>
      </c>
      <c r="E15" s="62" t="s">
        <v>155</v>
      </c>
    </row>
    <row r="16" spans="1:5" ht="47.25" x14ac:dyDescent="0.3">
      <c r="A16" s="66"/>
      <c r="B16" s="34" t="s">
        <v>156</v>
      </c>
      <c r="C16" s="34" t="s">
        <v>117</v>
      </c>
      <c r="D16" s="34" t="s">
        <v>157</v>
      </c>
      <c r="E16" s="62"/>
    </row>
    <row r="17" spans="1:5" ht="63" x14ac:dyDescent="0.3">
      <c r="A17" s="66" t="s">
        <v>158</v>
      </c>
      <c r="B17" s="34" t="s">
        <v>159</v>
      </c>
      <c r="C17" s="34" t="s">
        <v>160</v>
      </c>
      <c r="D17" s="34" t="s">
        <v>161</v>
      </c>
      <c r="E17" s="34" t="s">
        <v>162</v>
      </c>
    </row>
    <row r="18" spans="1:5" ht="63" x14ac:dyDescent="0.3">
      <c r="A18" s="66"/>
      <c r="B18" s="34" t="s">
        <v>163</v>
      </c>
      <c r="C18" s="34" t="s">
        <v>139</v>
      </c>
      <c r="D18" s="34" t="s">
        <v>164</v>
      </c>
      <c r="E18" s="34" t="s">
        <v>165</v>
      </c>
    </row>
    <row r="19" spans="1:5" ht="47.25" x14ac:dyDescent="0.3">
      <c r="A19" s="66"/>
      <c r="B19" s="34" t="s">
        <v>166</v>
      </c>
      <c r="C19" s="34" t="s">
        <v>121</v>
      </c>
      <c r="D19" s="34" t="s">
        <v>167</v>
      </c>
      <c r="E19" s="35" t="s">
        <v>168</v>
      </c>
    </row>
    <row r="20" spans="1:5" ht="63" x14ac:dyDescent="0.3">
      <c r="A20" s="66"/>
      <c r="B20" s="34" t="s">
        <v>169</v>
      </c>
      <c r="C20" s="34" t="s">
        <v>107</v>
      </c>
      <c r="D20" s="34" t="s">
        <v>170</v>
      </c>
      <c r="E20" s="35" t="s">
        <v>171</v>
      </c>
    </row>
    <row r="21" spans="1:5" ht="63" x14ac:dyDescent="0.3">
      <c r="A21" s="66"/>
      <c r="B21" s="34" t="s">
        <v>172</v>
      </c>
      <c r="C21" s="34" t="s">
        <v>153</v>
      </c>
      <c r="D21" s="34" t="s">
        <v>173</v>
      </c>
      <c r="E21" s="35" t="s">
        <v>174</v>
      </c>
    </row>
    <row r="22" spans="1:5" ht="63" x14ac:dyDescent="0.3">
      <c r="A22" s="66"/>
      <c r="B22" s="34" t="s">
        <v>175</v>
      </c>
      <c r="C22" s="34" t="s">
        <v>117</v>
      </c>
      <c r="D22" s="34" t="s">
        <v>176</v>
      </c>
      <c r="E22" s="34" t="s">
        <v>177</v>
      </c>
    </row>
    <row r="23" spans="1:5" ht="47.25" x14ac:dyDescent="0.3">
      <c r="A23" s="66" t="s">
        <v>178</v>
      </c>
      <c r="B23" s="34" t="s">
        <v>179</v>
      </c>
      <c r="C23" s="34" t="s">
        <v>113</v>
      </c>
      <c r="D23" s="34" t="s">
        <v>180</v>
      </c>
      <c r="E23" s="62" t="s">
        <v>181</v>
      </c>
    </row>
    <row r="24" spans="1:5" ht="47.25" x14ac:dyDescent="0.3">
      <c r="A24" s="66"/>
      <c r="B24" s="34" t="s">
        <v>182</v>
      </c>
      <c r="C24" s="34" t="s">
        <v>113</v>
      </c>
      <c r="D24" s="34" t="s">
        <v>183</v>
      </c>
      <c r="E24" s="62"/>
    </row>
    <row r="25" spans="1:5" ht="31.5" x14ac:dyDescent="0.3">
      <c r="A25" s="66"/>
      <c r="B25" s="34" t="s">
        <v>184</v>
      </c>
      <c r="C25" s="34" t="s">
        <v>185</v>
      </c>
      <c r="D25" s="34" t="s">
        <v>186</v>
      </c>
      <c r="E25" s="67" t="s">
        <v>187</v>
      </c>
    </row>
    <row r="26" spans="1:5" ht="31.5" x14ac:dyDescent="0.3">
      <c r="A26" s="66"/>
      <c r="B26" s="34" t="s">
        <v>184</v>
      </c>
      <c r="C26" s="34" t="s">
        <v>135</v>
      </c>
      <c r="D26" s="34" t="s">
        <v>188</v>
      </c>
      <c r="E26" s="67"/>
    </row>
    <row r="27" spans="1:5" ht="31.5" x14ac:dyDescent="0.3">
      <c r="A27" s="66"/>
      <c r="B27" s="34" t="s">
        <v>184</v>
      </c>
      <c r="C27" s="34" t="s">
        <v>160</v>
      </c>
      <c r="D27" s="34" t="s">
        <v>189</v>
      </c>
      <c r="E27" s="67"/>
    </row>
    <row r="28" spans="1:5" ht="63" x14ac:dyDescent="0.3">
      <c r="A28" s="36" t="s">
        <v>190</v>
      </c>
      <c r="B28" s="34" t="s">
        <v>191</v>
      </c>
      <c r="C28" s="34" t="s">
        <v>153</v>
      </c>
      <c r="D28" s="34" t="s">
        <v>192</v>
      </c>
      <c r="E28" s="35" t="s">
        <v>193</v>
      </c>
    </row>
    <row r="29" spans="1:5" ht="47.25" x14ac:dyDescent="0.3">
      <c r="A29" s="66" t="s">
        <v>194</v>
      </c>
      <c r="B29" s="34" t="s">
        <v>195</v>
      </c>
      <c r="C29" s="34" t="s">
        <v>196</v>
      </c>
      <c r="D29" s="34" t="s">
        <v>197</v>
      </c>
      <c r="E29" s="35" t="s">
        <v>198</v>
      </c>
    </row>
    <row r="30" spans="1:5" ht="31.5" x14ac:dyDescent="0.3">
      <c r="A30" s="66"/>
      <c r="B30" s="34" t="s">
        <v>199</v>
      </c>
      <c r="C30" s="34" t="s">
        <v>117</v>
      </c>
      <c r="D30" s="34" t="s">
        <v>200</v>
      </c>
      <c r="E30" s="35" t="s">
        <v>201</v>
      </c>
    </row>
    <row r="31" spans="1:5" ht="47.25" x14ac:dyDescent="0.3">
      <c r="A31" s="66" t="s">
        <v>202</v>
      </c>
      <c r="B31" s="34" t="s">
        <v>203</v>
      </c>
      <c r="C31" s="34" t="s">
        <v>204</v>
      </c>
      <c r="D31" s="34" t="s">
        <v>205</v>
      </c>
      <c r="E31" s="62" t="s">
        <v>206</v>
      </c>
    </row>
    <row r="32" spans="1:5" ht="47.25" x14ac:dyDescent="0.3">
      <c r="A32" s="66"/>
      <c r="B32" s="34" t="s">
        <v>207</v>
      </c>
      <c r="C32" s="34" t="s">
        <v>204</v>
      </c>
      <c r="D32" s="34" t="s">
        <v>208</v>
      </c>
      <c r="E32" s="62"/>
    </row>
    <row r="33" spans="1:5" ht="31.5" x14ac:dyDescent="0.3">
      <c r="A33" s="66"/>
      <c r="B33" s="34" t="s">
        <v>209</v>
      </c>
      <c r="C33" s="34" t="s">
        <v>148</v>
      </c>
      <c r="D33" s="34" t="s">
        <v>210</v>
      </c>
      <c r="E33" s="35" t="s">
        <v>211</v>
      </c>
    </row>
    <row r="34" spans="1:5" ht="94.5" x14ac:dyDescent="0.3">
      <c r="A34" s="36" t="s">
        <v>212</v>
      </c>
      <c r="B34" s="34" t="s">
        <v>213</v>
      </c>
      <c r="C34" s="34" t="s">
        <v>139</v>
      </c>
      <c r="D34" s="34" t="s">
        <v>214</v>
      </c>
      <c r="E34" s="35" t="s">
        <v>141</v>
      </c>
    </row>
    <row r="35" spans="1:5" ht="63" x14ac:dyDescent="0.3">
      <c r="A35" s="66" t="s">
        <v>215</v>
      </c>
      <c r="B35" s="34" t="s">
        <v>216</v>
      </c>
      <c r="C35" s="34" t="s">
        <v>117</v>
      </c>
      <c r="D35" s="34" t="s">
        <v>217</v>
      </c>
      <c r="E35" s="35" t="s">
        <v>218</v>
      </c>
    </row>
    <row r="36" spans="1:5" ht="63" x14ac:dyDescent="0.3">
      <c r="A36" s="66"/>
      <c r="B36" s="34" t="s">
        <v>219</v>
      </c>
      <c r="C36" s="34" t="s">
        <v>117</v>
      </c>
      <c r="D36" s="34" t="s">
        <v>220</v>
      </c>
      <c r="E36" s="35" t="s">
        <v>115</v>
      </c>
    </row>
    <row r="37" spans="1:5" ht="63" x14ac:dyDescent="0.3">
      <c r="A37" s="66" t="s">
        <v>221</v>
      </c>
      <c r="B37" s="34" t="s">
        <v>222</v>
      </c>
      <c r="C37" s="34" t="s">
        <v>113</v>
      </c>
      <c r="D37" s="34" t="s">
        <v>220</v>
      </c>
      <c r="E37" s="35" t="s">
        <v>115</v>
      </c>
    </row>
    <row r="38" spans="1:5" ht="47.25" x14ac:dyDescent="0.3">
      <c r="A38" s="66"/>
      <c r="B38" s="34" t="s">
        <v>223</v>
      </c>
      <c r="C38" s="34" t="s">
        <v>121</v>
      </c>
      <c r="D38" s="34" t="s">
        <v>224</v>
      </c>
      <c r="E38" s="34" t="s">
        <v>225</v>
      </c>
    </row>
    <row r="39" spans="1:5" ht="47.25" x14ac:dyDescent="0.3">
      <c r="A39" s="66" t="s">
        <v>226</v>
      </c>
      <c r="B39" s="62" t="s">
        <v>227</v>
      </c>
      <c r="C39" s="62" t="s">
        <v>228</v>
      </c>
      <c r="D39" s="62" t="s">
        <v>229</v>
      </c>
      <c r="E39" s="34" t="s">
        <v>230</v>
      </c>
    </row>
    <row r="40" spans="1:5" x14ac:dyDescent="0.3">
      <c r="A40" s="66"/>
      <c r="B40" s="62"/>
      <c r="C40" s="62"/>
      <c r="D40" s="62"/>
      <c r="E40" s="35" t="s">
        <v>231</v>
      </c>
    </row>
    <row r="41" spans="1:5" ht="63" x14ac:dyDescent="0.3">
      <c r="A41" s="66"/>
      <c r="B41" s="34" t="s">
        <v>232</v>
      </c>
      <c r="C41" s="34" t="s">
        <v>139</v>
      </c>
      <c r="D41" s="34" t="s">
        <v>233</v>
      </c>
      <c r="E41" s="35" t="s">
        <v>234</v>
      </c>
    </row>
    <row r="42" spans="1:5" ht="31.5" x14ac:dyDescent="0.3">
      <c r="A42" s="66"/>
      <c r="B42" s="34" t="s">
        <v>235</v>
      </c>
      <c r="C42" s="34" t="s">
        <v>121</v>
      </c>
      <c r="D42" s="34" t="s">
        <v>236</v>
      </c>
      <c r="E42" s="35" t="s">
        <v>237</v>
      </c>
    </row>
    <row r="43" spans="1:5" ht="78.75" x14ac:dyDescent="0.3">
      <c r="A43" s="36" t="s">
        <v>238</v>
      </c>
      <c r="B43" s="34" t="s">
        <v>239</v>
      </c>
      <c r="C43" s="34" t="s">
        <v>117</v>
      </c>
      <c r="D43" s="34" t="s">
        <v>240</v>
      </c>
      <c r="E43" s="34" t="s">
        <v>241</v>
      </c>
    </row>
    <row r="44" spans="1:5" ht="31.5" x14ac:dyDescent="0.3">
      <c r="A44" s="36" t="s">
        <v>242</v>
      </c>
      <c r="B44" s="34" t="s">
        <v>243</v>
      </c>
      <c r="C44" s="34" t="s">
        <v>121</v>
      </c>
      <c r="D44" s="34" t="s">
        <v>244</v>
      </c>
      <c r="E44" s="35" t="s">
        <v>245</v>
      </c>
    </row>
    <row r="45" spans="1:5" ht="78.75" x14ac:dyDescent="0.3">
      <c r="A45" s="66" t="s">
        <v>246</v>
      </c>
      <c r="B45" s="34" t="s">
        <v>247</v>
      </c>
      <c r="C45" s="34" t="s">
        <v>160</v>
      </c>
      <c r="D45" s="34" t="s">
        <v>248</v>
      </c>
      <c r="E45" s="34" t="s">
        <v>249</v>
      </c>
    </row>
    <row r="46" spans="1:5" ht="47.25" x14ac:dyDescent="0.3">
      <c r="A46" s="66"/>
      <c r="B46" s="34" t="s">
        <v>250</v>
      </c>
      <c r="C46" s="34" t="s">
        <v>113</v>
      </c>
      <c r="D46" s="34" t="s">
        <v>251</v>
      </c>
      <c r="E46" s="35" t="s">
        <v>252</v>
      </c>
    </row>
    <row r="47" spans="1:5" ht="47.25" x14ac:dyDescent="0.3">
      <c r="A47" s="66" t="s">
        <v>253</v>
      </c>
      <c r="B47" s="34" t="s">
        <v>254</v>
      </c>
      <c r="C47" s="34" t="s">
        <v>255</v>
      </c>
      <c r="D47" s="34" t="s">
        <v>256</v>
      </c>
      <c r="E47" s="34" t="s">
        <v>257</v>
      </c>
    </row>
    <row r="48" spans="1:5" ht="63" x14ac:dyDescent="0.3">
      <c r="A48" s="66"/>
      <c r="B48" s="34" t="s">
        <v>258</v>
      </c>
      <c r="C48" s="34" t="s">
        <v>153</v>
      </c>
      <c r="D48" s="34" t="s">
        <v>259</v>
      </c>
      <c r="E48" s="34" t="s">
        <v>260</v>
      </c>
    </row>
    <row r="49" spans="1:5" ht="63" x14ac:dyDescent="0.3">
      <c r="A49" s="66"/>
      <c r="B49" s="34" t="s">
        <v>261</v>
      </c>
      <c r="C49" s="34" t="s">
        <v>117</v>
      </c>
      <c r="D49" s="34" t="s">
        <v>262</v>
      </c>
      <c r="E49" s="35" t="s">
        <v>263</v>
      </c>
    </row>
    <row r="50" spans="1:5" ht="47.25" x14ac:dyDescent="0.3">
      <c r="A50" s="36" t="s">
        <v>264</v>
      </c>
      <c r="B50" s="34" t="s">
        <v>254</v>
      </c>
      <c r="C50" s="34" t="s">
        <v>255</v>
      </c>
      <c r="D50" s="34" t="s">
        <v>265</v>
      </c>
      <c r="E50" s="34" t="s">
        <v>257</v>
      </c>
    </row>
    <row r="51" spans="1:5" ht="78.75" x14ac:dyDescent="0.3">
      <c r="A51" s="66" t="s">
        <v>266</v>
      </c>
      <c r="B51" s="34" t="s">
        <v>267</v>
      </c>
      <c r="C51" s="34" t="s">
        <v>117</v>
      </c>
      <c r="D51" s="34" t="s">
        <v>268</v>
      </c>
      <c r="E51" s="35" t="s">
        <v>269</v>
      </c>
    </row>
    <row r="52" spans="1:5" ht="47.25" x14ac:dyDescent="0.3">
      <c r="A52" s="66"/>
      <c r="B52" s="34" t="s">
        <v>270</v>
      </c>
      <c r="C52" s="34" t="s">
        <v>117</v>
      </c>
      <c r="D52" s="34" t="s">
        <v>271</v>
      </c>
      <c r="E52" s="34" t="s">
        <v>272</v>
      </c>
    </row>
    <row r="53" spans="1:5" ht="47.25" x14ac:dyDescent="0.3">
      <c r="A53" s="66" t="s">
        <v>273</v>
      </c>
      <c r="B53" s="34" t="s">
        <v>274</v>
      </c>
      <c r="C53" s="34" t="s">
        <v>117</v>
      </c>
      <c r="D53" s="34" t="s">
        <v>275</v>
      </c>
      <c r="E53" s="34" t="s">
        <v>276</v>
      </c>
    </row>
    <row r="54" spans="1:5" ht="47.25" x14ac:dyDescent="0.3">
      <c r="A54" s="66"/>
      <c r="B54" s="34" t="s">
        <v>277</v>
      </c>
      <c r="C54" s="34" t="s">
        <v>117</v>
      </c>
      <c r="D54" s="34" t="s">
        <v>278</v>
      </c>
      <c r="E54" s="34" t="s">
        <v>177</v>
      </c>
    </row>
    <row r="55" spans="1:5" ht="47.25" x14ac:dyDescent="0.3">
      <c r="A55" s="66"/>
      <c r="B55" s="34" t="s">
        <v>279</v>
      </c>
      <c r="C55" s="34" t="s">
        <v>160</v>
      </c>
      <c r="D55" s="34" t="s">
        <v>280</v>
      </c>
      <c r="E55" s="34" t="s">
        <v>281</v>
      </c>
    </row>
    <row r="56" spans="1:5" ht="63" x14ac:dyDescent="0.3">
      <c r="A56" s="66" t="s">
        <v>282</v>
      </c>
      <c r="B56" s="34" t="s">
        <v>283</v>
      </c>
      <c r="C56" s="34" t="s">
        <v>284</v>
      </c>
      <c r="D56" s="34" t="s">
        <v>285</v>
      </c>
      <c r="E56" s="34" t="s">
        <v>286</v>
      </c>
    </row>
    <row r="57" spans="1:5" ht="47.25" x14ac:dyDescent="0.3">
      <c r="A57" s="66"/>
      <c r="B57" s="34" t="s">
        <v>287</v>
      </c>
      <c r="C57" s="34" t="s">
        <v>153</v>
      </c>
      <c r="D57" s="34" t="s">
        <v>288</v>
      </c>
      <c r="E57" s="34" t="s">
        <v>289</v>
      </c>
    </row>
    <row r="58" spans="1:5" ht="63" x14ac:dyDescent="0.3">
      <c r="A58" s="66" t="s">
        <v>290</v>
      </c>
      <c r="B58" s="34" t="s">
        <v>291</v>
      </c>
      <c r="C58" s="34" t="s">
        <v>121</v>
      </c>
      <c r="D58" s="34" t="s">
        <v>292</v>
      </c>
      <c r="E58" s="35" t="s">
        <v>293</v>
      </c>
    </row>
    <row r="59" spans="1:5" ht="63" x14ac:dyDescent="0.3">
      <c r="A59" s="66"/>
      <c r="B59" s="34" t="s">
        <v>294</v>
      </c>
      <c r="C59" s="34" t="s">
        <v>139</v>
      </c>
      <c r="D59" s="34" t="s">
        <v>295</v>
      </c>
      <c r="E59" s="35" t="s">
        <v>296</v>
      </c>
    </row>
    <row r="60" spans="1:5" ht="47.25" x14ac:dyDescent="0.3">
      <c r="A60" s="66" t="s">
        <v>297</v>
      </c>
      <c r="B60" s="34" t="s">
        <v>298</v>
      </c>
      <c r="C60" s="34" t="s">
        <v>299</v>
      </c>
      <c r="D60" s="34" t="s">
        <v>300</v>
      </c>
      <c r="E60" s="35" t="s">
        <v>301</v>
      </c>
    </row>
    <row r="61" spans="1:5" ht="31.5" x14ac:dyDescent="0.3">
      <c r="A61" s="66"/>
      <c r="B61" s="34" t="s">
        <v>302</v>
      </c>
      <c r="C61" s="34" t="s">
        <v>299</v>
      </c>
      <c r="D61" s="34" t="s">
        <v>303</v>
      </c>
      <c r="E61" s="34" t="s">
        <v>304</v>
      </c>
    </row>
    <row r="62" spans="1:5" ht="63" x14ac:dyDescent="0.3">
      <c r="A62" s="66" t="s">
        <v>305</v>
      </c>
      <c r="B62" s="34" t="s">
        <v>306</v>
      </c>
      <c r="C62" s="34" t="s">
        <v>117</v>
      </c>
      <c r="D62" s="34" t="s">
        <v>307</v>
      </c>
      <c r="E62" s="35" t="s">
        <v>308</v>
      </c>
    </row>
    <row r="63" spans="1:5" ht="63" x14ac:dyDescent="0.3">
      <c r="A63" s="66"/>
      <c r="B63" s="34" t="s">
        <v>309</v>
      </c>
      <c r="C63" s="34" t="s">
        <v>148</v>
      </c>
      <c r="D63" s="34" t="s">
        <v>310</v>
      </c>
      <c r="E63" s="35" t="s">
        <v>311</v>
      </c>
    </row>
    <row r="64" spans="1:5" ht="63" x14ac:dyDescent="0.3">
      <c r="A64" s="66"/>
      <c r="B64" s="34" t="s">
        <v>312</v>
      </c>
      <c r="C64" s="34" t="s">
        <v>113</v>
      </c>
      <c r="D64" s="34" t="s">
        <v>313</v>
      </c>
      <c r="E64" s="35" t="s">
        <v>115</v>
      </c>
    </row>
    <row r="65" spans="1:5" ht="47.25" x14ac:dyDescent="0.3">
      <c r="A65" s="66"/>
      <c r="B65" s="34" t="s">
        <v>314</v>
      </c>
      <c r="C65" s="34" t="s">
        <v>153</v>
      </c>
      <c r="D65" s="34" t="s">
        <v>315</v>
      </c>
      <c r="E65" s="34" t="s">
        <v>289</v>
      </c>
    </row>
    <row r="66" spans="1:5" ht="47.25" x14ac:dyDescent="0.3">
      <c r="A66" s="36" t="s">
        <v>316</v>
      </c>
      <c r="B66" s="34" t="s">
        <v>317</v>
      </c>
      <c r="C66" s="34" t="s">
        <v>299</v>
      </c>
      <c r="D66" s="34" t="s">
        <v>318</v>
      </c>
      <c r="E66" s="35" t="s">
        <v>319</v>
      </c>
    </row>
  </sheetData>
  <mergeCells count="28">
    <mergeCell ref="A29:A30"/>
    <mergeCell ref="A3:A7"/>
    <mergeCell ref="B3:B4"/>
    <mergeCell ref="A8:A9"/>
    <mergeCell ref="A11:A12"/>
    <mergeCell ref="A13:A14"/>
    <mergeCell ref="A15:A16"/>
    <mergeCell ref="E15:E16"/>
    <mergeCell ref="A17:A22"/>
    <mergeCell ref="A23:A27"/>
    <mergeCell ref="E23:E24"/>
    <mergeCell ref="E25:E27"/>
    <mergeCell ref="A31:A33"/>
    <mergeCell ref="E31:E32"/>
    <mergeCell ref="A35:A36"/>
    <mergeCell ref="A37:A38"/>
    <mergeCell ref="A39:A42"/>
    <mergeCell ref="B39:B40"/>
    <mergeCell ref="C39:C40"/>
    <mergeCell ref="D39:D40"/>
    <mergeCell ref="A60:A61"/>
    <mergeCell ref="A62:A65"/>
    <mergeCell ref="A45:A46"/>
    <mergeCell ref="A47:A49"/>
    <mergeCell ref="A51:A52"/>
    <mergeCell ref="A53:A55"/>
    <mergeCell ref="A56:A57"/>
    <mergeCell ref="A58:A59"/>
  </mergeCells>
  <hyperlinks>
    <hyperlink ref="E4" r:id="rId1" display="https://rosap.ntl.bts.gov/view/dot/31150" xr:uid="{B97AF8E5-920B-488B-9B32-33F1A3C3D73B}"/>
    <hyperlink ref="E5" r:id="rId2" display="https://doi.org/10.3390/asi7010003" xr:uid="{208C53A0-4C20-4240-B56D-E97C16FA855E}"/>
    <hyperlink ref="E8" r:id="rId3" display="https://doi.org/10.1016/j.trpro.2014.10.089" xr:uid="{46D20199-CF74-46C9-BF85-68F0233D05D7}"/>
    <hyperlink ref="E9" r:id="rId4" display="https://doi.org/10.17226/14385" xr:uid="{8358CA47-4C28-44B2-9FF8-6D05D3850049}"/>
    <hyperlink ref="E10" r:id="rId5" display="https://doi.org/10.3390/asi7010003" xr:uid="{D3BEF785-4496-4E05-9053-863E64D74ECF}"/>
    <hyperlink ref="E11" r:id="rId6" display="https://doi.org/10.1016/j.trpro.2017.12.014" xr:uid="{A02DE39F-5803-4812-830D-E5E2D25B87F4}"/>
    <hyperlink ref="E12" r:id="rId7" display="https://research.utwente.nl/en/publications/ramp-metering-with-an-objective-to-reduce-fuel-consumption" xr:uid="{0DDC636D-048B-445F-B79F-F881E275E823}"/>
    <hyperlink ref="E13" r:id="rId8" display="https://doi.org/10.3390/en17020520" xr:uid="{2701F50B-55E2-485A-BCB7-223B9093E9C8}"/>
    <hyperlink ref="E19" r:id="rId9" display="https://data.ukedc.rl.ac.uk/cgi-bin/data_browser/browse/edc/publications/working_paper/Quick_Hit_-_Limiting_speed.pdf" xr:uid="{57996CAD-153B-4498-9875-55C92CEBCB14}"/>
    <hyperlink ref="E20" r:id="rId10" display="https://www.odyssee-mure.eu/publications/policy-brief/eco-driving-fuel-reduction.pdf" xr:uid="{638F639A-EE9F-45EF-AD93-93B04462814A}"/>
    <hyperlink ref="E21" r:id="rId11" display="https://rosap.ntl.bts.gov/view/dot/55546" xr:uid="{D0BF3114-29FF-4D86-8C11-071E9798DC46}"/>
    <hyperlink ref="E25" r:id="rId12" display="https://doi.org/10.3390/en16145518" xr:uid="{2A3AB6B3-63EA-4D9B-BFC8-4E2CCD026981}"/>
    <hyperlink ref="E28" r:id="rId13" display="https://doi.org/10.1016/j.ijpe.2010.10.023" xr:uid="{C8227BD3-8289-4205-8926-4A4047425D2A}"/>
    <hyperlink ref="E29" r:id="rId14" display="https://doi.org/10.4018/978-1-5225-0001-8.CH019" xr:uid="{F9BFFB1F-C918-4C84-87A7-F55F4AE3F3E5}"/>
    <hyperlink ref="E30" r:id="rId15" display="https://www.vtpi.org/tdm/tdm59.htm" xr:uid="{EEF2300D-B4AD-4610-A1D2-ADE60C68677F}"/>
    <hyperlink ref="E33" r:id="rId16" xr:uid="{AAD06A76-1237-4876-88E4-9B75400316DD}"/>
    <hyperlink ref="E34" r:id="rId17" display="https://research.utwente.nl/en/publications/ramp-metering-with-an-objective-to-reduce-fuel-consumption" xr:uid="{95568C5E-00E2-4073-948E-381374F47B9A}"/>
    <hyperlink ref="E35" r:id="rId18" display="https://trid.trb.org/view/1128863" xr:uid="{F104DF17-1618-4189-9F90-E8E7AFC1EFF9}"/>
    <hyperlink ref="E36" r:id="rId19" display="https://doi.org/10.3390/asi7010003" xr:uid="{C06B4F0D-E95B-44CB-AD86-7D9F0B29899C}"/>
    <hyperlink ref="E37" r:id="rId20" display="https://doi.org/10.3390/asi7010003" xr:uid="{57532A6D-C8DA-4D9C-8E68-F5D6ECD88FE0}"/>
    <hyperlink ref="E40" r:id="rId21" display="https://doi.org/10.3390/su14020932" xr:uid="{82806EEF-A067-48AE-AE36-099AFB859ACF}"/>
    <hyperlink ref="E41" r:id="rId22" display="https://www.transportenvironment.org/articles/30-co2-reduction-through-80-kmh-speed-limit" xr:uid="{47F6965B-4521-47E7-9BE3-E78E9C4CF4FA}"/>
    <hyperlink ref="E42" r:id="rId23" display="https://policy.tti.tamu.edu/strategy/variable-speed-limits/" xr:uid="{6431A577-73C1-4E94-93A9-EFB09E3E9115}"/>
    <hyperlink ref="E44" r:id="rId24" display="https://rosap.ntl.bts.gov/view/dot/34510" xr:uid="{EA0A3011-052C-4F11-ADD0-AF7B9B2C5449}"/>
    <hyperlink ref="E46" r:id="rId25" display="https://itf-oecd.org/node/26630" xr:uid="{2FAC5DC1-7DD4-4A35-9799-1508299F35C9}"/>
    <hyperlink ref="E49" r:id="rId26" display="https://doi.org/10.3390/su14031264" xr:uid="{9C172B2F-D866-445E-85DA-8C749B87E0FB}"/>
    <hyperlink ref="E51" r:id="rId27" display="https://doi.org/10.3390/su16198477" xr:uid="{756DFABE-9BE7-47F7-B156-8803AFA297ED}"/>
    <hyperlink ref="E58" r:id="rId28" display="https://content.tfl.gov.uk/sasp-20151015-part-1-item12-leveraging-our-data-for-maximum-impact.pdf" xr:uid="{CC0FBAB4-A594-4AA8-AA92-C34F114B7EDA}"/>
    <hyperlink ref="E59" r:id="rId29" display="https://transport.ec.europa.eu/system/files/2016-09/2014_nl_its_report_2014_en.pdf" xr:uid="{1E49D38A-0783-4BF6-B652-F54EEBD3CBDF}"/>
    <hyperlink ref="E60" r:id="rId30" display="https://doi.org/10.3390/su15032086" xr:uid="{B60B0BCB-B9F4-464D-A6C2-3C76346ED05B}"/>
    <hyperlink ref="E62" r:id="rId31" display="http://dx.doi.org/10.1155/2014/836375" xr:uid="{60C48ACA-73ED-4511-899C-9151C929657E}"/>
    <hyperlink ref="E63" r:id="rId32" display="https://doi.org/10.1088/1748-9326/ac302e" xr:uid="{798AD4F0-3B8D-4EE8-BEE7-5BB615410CFA}"/>
    <hyperlink ref="E64" r:id="rId33" display="https://doi.org/10.3390/asi7010003" xr:uid="{B03D1022-0559-4BE2-8590-9900F96736AB}"/>
    <hyperlink ref="E66" r:id="rId34" display="https://doi.org/10.1007/s11116-022-10318-4" xr:uid="{7929F56F-C302-402F-8F46-F691F5924E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Props1.xml><?xml version="1.0" encoding="utf-8"?>
<ds:datastoreItem xmlns:ds="http://schemas.openxmlformats.org/officeDocument/2006/customXml" ds:itemID="{1B61AC17-B37F-438C-9C79-FFDA9FC1594F}">
  <ds:schemaRefs>
    <ds:schemaRef ds:uri="http://schemas.microsoft.com/sharepoint/v3/contenttype/forms"/>
  </ds:schemaRefs>
</ds:datastoreItem>
</file>

<file path=customXml/itemProps2.xml><?xml version="1.0" encoding="utf-8"?>
<ds:datastoreItem xmlns:ds="http://schemas.openxmlformats.org/officeDocument/2006/customXml" ds:itemID="{B48B9B1F-D626-46FC-A2E7-AACFF5B39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0DA8F2-02E3-4513-8BDA-35F160FD365A}">
  <ds:schemaRefs>
    <ds:schemaRef ds:uri="http://schemas.microsoft.com/office/2006/metadata/properties"/>
    <ds:schemaRef ds:uri="http://schemas.microsoft.com/office/infopath/2007/PartnerControls"/>
    <ds:schemaRef ds:uri="abed2b60-afe4-4727-9bec-b3b8af5b076a"/>
    <ds:schemaRef ds:uri="0e2575ba-7c4a-439e-8b62-0cf55726add8"/>
    <ds:schemaRef ds:uri="8d33f84f-6ac0-4866-8d63-8c82812b8181"/>
    <ds:schemaRef ds:uri="fb82805b-4725-417c-9992-107fa9b8f2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Calculation</vt:lpstr>
      <vt:lpstr>EU Values</vt:lpstr>
      <vt:lpstr>National Values</vt:lpstr>
      <vt:lpstr>Annex II</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Vytautas Abrutis</cp:lastModifiedBy>
  <cp:revision/>
  <dcterms:created xsi:type="dcterms:W3CDTF">2020-10-11T17:50:14Z</dcterms:created>
  <dcterms:modified xsi:type="dcterms:W3CDTF">2026-01-28T17:16:17Z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